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CADRE/CADRE 2018 2019/"/>
    </mc:Choice>
  </mc:AlternateContent>
  <xr:revisionPtr revIDLastSave="0" documentId="8_{71BA0E5A-2F77-4A69-ACD1-C9A8AC173AB3}" xr6:coauthVersionLast="40" xr6:coauthVersionMax="40" xr10:uidLastSave="{00000000-0000-0000-0000-000000000000}"/>
  <bookViews>
    <workbookView xWindow="0" yWindow="0" windowWidth="19200" windowHeight="10250" xr2:uid="{EDD4407A-53DF-40BD-8016-AA29A15F36B3}"/>
  </bookViews>
  <sheets>
    <sheet name="FICHIER A PUBLIER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6" i="1" l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BE14" i="1"/>
  <c r="BE13" i="1"/>
  <c r="BE12" i="1"/>
  <c r="BE10" i="1" s="1"/>
  <c r="U8" i="1"/>
  <c r="T8" i="1"/>
  <c r="S8" i="1"/>
  <c r="R8" i="1"/>
  <c r="BE7" i="1"/>
  <c r="BE6" i="1"/>
  <c r="BE1" i="1"/>
</calcChain>
</file>

<file path=xl/sharedStrings.xml><?xml version="1.0" encoding="utf-8"?>
<sst xmlns="http://schemas.openxmlformats.org/spreadsheetml/2006/main" count="318" uniqueCount="71">
  <si>
    <t>T01-CAVALAIRE-NAT (individuels)</t>
  </si>
  <si>
    <t>T02-VINON-NAT (individuels)</t>
  </si>
  <si>
    <t>T03-VINON-REG (individuels)</t>
  </si>
  <si>
    <t>T04-CAVAILLON-NAT/REG (individuels)</t>
  </si>
  <si>
    <t/>
  </si>
  <si>
    <t>www.ffbsportif.com/cadre/classif/classif.php</t>
  </si>
  <si>
    <t>CLASSEMENT  FINAL TOURNOIS</t>
  </si>
  <si>
    <t>CADRE</t>
  </si>
  <si>
    <t>PROVISOIRE 2018 / 2019</t>
  </si>
  <si>
    <t>POULE</t>
  </si>
  <si>
    <t>DB KO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</si>
  <si>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</si>
  <si>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</si>
  <si>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</si>
  <si>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</si>
  <si>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</si>
  <si>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</si>
  <si>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</si>
  <si>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</si>
  <si>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</si>
  <si>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</si>
  <si>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</si>
  <si>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</si>
  <si>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</si>
  <si>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</si>
  <si>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</si>
  <si>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</si>
  <si>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</si>
  <si>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ZOPPI Cédric</t>
  </si>
  <si>
    <t>Masters 47/2</t>
  </si>
  <si>
    <t>BILLARD CLUB VINONNAIS</t>
  </si>
  <si>
    <t>PROVENCE-ALPES-CÔTE DAZUR</t>
  </si>
  <si>
    <t>PELOUIN Jean-François</t>
  </si>
  <si>
    <t>N1 47/2</t>
  </si>
  <si>
    <t>BILLARD CLUB DE LA BAIE</t>
  </si>
  <si>
    <t>GERARD Pascal</t>
  </si>
  <si>
    <t>N2 47/2</t>
  </si>
  <si>
    <t>BILLARD CLUB DE NICE</t>
  </si>
  <si>
    <t>VIVALDI André</t>
  </si>
  <si>
    <t>GERVAIS Guillaume</t>
  </si>
  <si>
    <t>BILLARD CLUB CAVAILLONNAIS</t>
  </si>
  <si>
    <t>FERAUD Gérard</t>
  </si>
  <si>
    <t>ACADEMIE DE BILLARD DE BOLLENE</t>
  </si>
  <si>
    <t>ANTONIN Alain</t>
  </si>
  <si>
    <t>DREMEAUX Jean Pierre</t>
  </si>
  <si>
    <t>SPORT AMAT.DE BILLARD MARSEILLAIS</t>
  </si>
  <si>
    <t>PIGNATEL Florent</t>
  </si>
  <si>
    <t>FERNANDEZ Marc</t>
  </si>
  <si>
    <t>N3 42/2</t>
  </si>
  <si>
    <t>BILLARD CLUB BERROIS</t>
  </si>
  <si>
    <t>RIBOLLA Patrice</t>
  </si>
  <si>
    <t>B.C. DE MANDELIEU LA NAPOULE</t>
  </si>
  <si>
    <t>AKNIN Gabriel</t>
  </si>
  <si>
    <t>BARDET Jean-Pierre</t>
  </si>
  <si>
    <t>BILLARD CLUB GARDEEN</t>
  </si>
  <si>
    <t>LIEGEOIS Dominique</t>
  </si>
  <si>
    <t>ZOPPI Aimé</t>
  </si>
  <si>
    <t>R1 42/2</t>
  </si>
  <si>
    <t>CAO Huu Tuoi</t>
  </si>
  <si>
    <t>CLUB BILLARD ISTREEN</t>
  </si>
  <si>
    <t>BRIAND Alain</t>
  </si>
  <si>
    <t>PELLAT Francis</t>
  </si>
  <si>
    <t>BILLARD CLUB SISTERONNAIS</t>
  </si>
  <si>
    <t>ANNESTAY Jacques</t>
  </si>
  <si>
    <t>ALVAREZ PHILIPPE</t>
  </si>
  <si>
    <t>SOLTANI Omar</t>
  </si>
  <si>
    <t>DUSSAULE Pierre</t>
  </si>
  <si>
    <t>BELTRITTI Jean Yves</t>
  </si>
  <si>
    <t>GHU Gérard</t>
  </si>
  <si>
    <t>BILLARD CLUB ORANGEOIS</t>
  </si>
  <si>
    <t>VITALIEN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</si>
</sst>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F0F0F"/>
      <name val="Times New Roman"/>
      <family val="1"/>
    </font>
    <font>
      <b/>
      <sz val="7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/>
      <top style="medium">
        <color rgb="FF6495ED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3" fillId="0" borderId="0"/>
  </cellStyleXfs>
  <cellXfs count="60">
    <xf numFmtId="0" fontId="0" fillId="0" borderId="0" xfId="0"/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textRotation="90" wrapText="1"/>
    </xf>
    <xf numFmtId="0" fontId="2" fillId="0" borderId="0" xfId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6" fillId="0" borderId="0" xfId="2" applyFont="1"/>
    <xf numFmtId="0" fontId="7" fillId="0" borderId="0" xfId="0" applyFont="1"/>
    <xf numFmtId="4" fontId="7" fillId="0" borderId="0" xfId="0" applyNumberFormat="1" applyFont="1"/>
    <xf numFmtId="164" fontId="8" fillId="0" borderId="2" xfId="0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2" applyFont="1"/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2" fillId="3" borderId="4" xfId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4" borderId="0" xfId="0" applyFill="1"/>
    <xf numFmtId="0" fontId="0" fillId="0" borderId="6" xfId="0" applyFill="1" applyBorder="1" applyAlignment="1">
      <alignment vertical="center" wrapText="1"/>
    </xf>
    <xf numFmtId="0" fontId="2" fillId="0" borderId="7" xfId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 shrinkToFit="1"/>
    </xf>
    <xf numFmtId="0" fontId="25" fillId="0" borderId="5" xfId="3" applyFont="1" applyFill="1" applyBorder="1" applyAlignment="1">
      <alignment horizontal="center" vertical="center" wrapText="1" shrinkToFit="1"/>
    </xf>
    <xf numFmtId="0" fontId="12" fillId="0" borderId="5" xfId="3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2" fillId="0" borderId="13" xfId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Normal 13 2" xfId="2" xr:uid="{3FF018D2-895F-4572-B34B-C2563C17193F}"/>
    <cellStyle name="Normal 3" xfId="3" xr:uid="{B365AACE-D4FF-4A02-A463-639EF84CFFDA}"/>
  </cellStyles>
  <dxfs count="11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H1" t="str">
            <v>1</v>
          </cell>
          <cell r="I1">
            <v>1</v>
          </cell>
          <cell r="J1" t="str">
            <v>T01-CAVALAIRE-NAT (individuels)</v>
          </cell>
          <cell r="AA1">
            <v>3.1</v>
          </cell>
        </row>
        <row r="2">
          <cell r="H2" t="str">
            <v>1</v>
          </cell>
          <cell r="I2">
            <v>1</v>
          </cell>
          <cell r="J2" t="str">
            <v>Ligue rattachement : PROVENCE-ALPES-CÔTE DAZUR</v>
          </cell>
          <cell r="Z2" t="str">
            <v>MASTER</v>
          </cell>
          <cell r="AA2">
            <v>30</v>
          </cell>
        </row>
        <row r="3">
          <cell r="H3" t="str">
            <v>1</v>
          </cell>
          <cell r="I3">
            <v>1</v>
          </cell>
          <cell r="J3" t="str">
            <v>Catégorie : DIV</v>
          </cell>
          <cell r="Z3" t="str">
            <v>N1</v>
          </cell>
          <cell r="AA3">
            <v>10</v>
          </cell>
        </row>
        <row r="4">
          <cell r="H4" t="str">
            <v>1</v>
          </cell>
          <cell r="I4">
            <v>1</v>
          </cell>
          <cell r="J4" t="str">
            <v>Saison : 2018-2019</v>
          </cell>
          <cell r="Z4" t="str">
            <v>N3</v>
          </cell>
          <cell r="AA4">
            <v>4.8000000000000007</v>
          </cell>
        </row>
        <row r="5">
          <cell r="H5" t="str">
            <v>1</v>
          </cell>
          <cell r="I5">
            <v>1</v>
          </cell>
          <cell r="Z5" t="str">
            <v>R1</v>
          </cell>
          <cell r="AA5">
            <v>3.2</v>
          </cell>
        </row>
        <row r="6">
          <cell r="H6" t="str">
            <v>1</v>
          </cell>
          <cell r="I6">
            <v>1</v>
          </cell>
          <cell r="J6" t="str">
            <v>bd ou mdj : 42/2, 47/2</v>
          </cell>
          <cell r="Z6" t="str">
            <v>R2</v>
          </cell>
          <cell r="AA6">
            <v>1.8399999999999999</v>
          </cell>
        </row>
        <row r="7">
          <cell r="H7" t="str">
            <v>1</v>
          </cell>
          <cell r="I7">
            <v>1</v>
          </cell>
          <cell r="J7" t="str">
            <v>Phases / Poules / matchs : 6 / 6 / 11</v>
          </cell>
          <cell r="Z7" t="str">
            <v>R3</v>
          </cell>
          <cell r="AA7">
            <v>0.96</v>
          </cell>
        </row>
        <row r="8">
          <cell r="H8" t="str">
            <v>1</v>
          </cell>
          <cell r="I8">
            <v>1</v>
          </cell>
          <cell r="Z8" t="str">
            <v>R4</v>
          </cell>
          <cell r="AA8">
            <v>0</v>
          </cell>
        </row>
        <row r="9">
          <cell r="H9" t="str">
            <v>1</v>
          </cell>
          <cell r="I9">
            <v>1</v>
          </cell>
          <cell r="J9" t="str">
            <v>Classement de la compétition</v>
          </cell>
        </row>
        <row r="10">
          <cell r="H10" t="str">
            <v>1Nom</v>
          </cell>
          <cell r="I10">
            <v>1</v>
          </cell>
          <cell r="J10" t="str">
            <v>Rang</v>
          </cell>
          <cell r="K10" t="str">
            <v>Nom</v>
          </cell>
          <cell r="L10" t="str">
            <v>Club</v>
          </cell>
          <cell r="M10" t="str">
            <v>matchs</v>
          </cell>
          <cell r="N10" t="str">
            <v>Pts</v>
          </cell>
          <cell r="O10" t="str">
            <v>Pts</v>
          </cell>
          <cell r="P10" t="str">
            <v>Rep</v>
          </cell>
          <cell r="Q10" t="str">
            <v>moy</v>
          </cell>
          <cell r="R10" t="str">
            <v>%</v>
          </cell>
          <cell r="S10">
            <v>141</v>
          </cell>
          <cell r="U10" t="str">
            <v>POULE</v>
          </cell>
          <cell r="V10">
            <v>6</v>
          </cell>
        </row>
        <row r="11">
          <cell r="H11" t="str">
            <v>1</v>
          </cell>
          <cell r="I11">
            <v>1</v>
          </cell>
          <cell r="N11" t="str">
            <v>match</v>
          </cell>
          <cell r="Q11" t="str">
            <v>(47/2)</v>
          </cell>
          <cell r="R11" t="str">
            <v>vict</v>
          </cell>
          <cell r="U11" t="str">
            <v>POULE</v>
          </cell>
          <cell r="V11">
            <v>6</v>
          </cell>
        </row>
        <row r="12">
          <cell r="H12" t="str">
            <v>1VIVALDI André</v>
          </cell>
          <cell r="I12">
            <v>1</v>
          </cell>
          <cell r="J12">
            <v>1</v>
          </cell>
          <cell r="K12" t="str">
            <v>VIVALDI André</v>
          </cell>
          <cell r="L12" t="str">
            <v>BILLARD CLUB VINONNAIS</v>
          </cell>
          <cell r="M12">
            <v>4</v>
          </cell>
          <cell r="N12">
            <v>6</v>
          </cell>
          <cell r="O12">
            <v>449</v>
          </cell>
          <cell r="P12">
            <v>29</v>
          </cell>
          <cell r="Q12">
            <v>15.48</v>
          </cell>
          <cell r="R12" t="str">
            <v>75.00</v>
          </cell>
          <cell r="S12" t="str">
            <v>N2 47/2</v>
          </cell>
          <cell r="T12">
            <v>31</v>
          </cell>
          <cell r="U12" t="str">
            <v>POULE</v>
          </cell>
          <cell r="V12">
            <v>6</v>
          </cell>
        </row>
        <row r="13">
          <cell r="H13" t="str">
            <v>1ZOPPI Cédric</v>
          </cell>
          <cell r="I13">
            <v>1</v>
          </cell>
          <cell r="J13">
            <v>2</v>
          </cell>
          <cell r="K13" t="str">
            <v>ZOPPI Cédric</v>
          </cell>
          <cell r="L13" t="str">
            <v>BILLARD CLUB VINONNAIS</v>
          </cell>
          <cell r="M13">
            <v>4</v>
          </cell>
          <cell r="N13">
            <v>6</v>
          </cell>
          <cell r="O13">
            <v>492</v>
          </cell>
          <cell r="P13">
            <v>30</v>
          </cell>
          <cell r="Q13">
            <v>16.399999999999999</v>
          </cell>
          <cell r="R13" t="str">
            <v>75.00</v>
          </cell>
          <cell r="S13" t="str">
            <v>Masters 47/2</v>
          </cell>
          <cell r="T13">
            <v>28</v>
          </cell>
          <cell r="U13" t="str">
            <v>POULE</v>
          </cell>
          <cell r="V13">
            <v>6</v>
          </cell>
        </row>
        <row r="14">
          <cell r="H14" t="str">
            <v>1PELOUIN Jean-François</v>
          </cell>
          <cell r="I14">
            <v>1</v>
          </cell>
          <cell r="J14">
            <v>3</v>
          </cell>
          <cell r="K14" t="str">
            <v>PELOUIN Jean-François</v>
          </cell>
          <cell r="L14" t="str">
            <v>BILLARD CLUB DE LA BAIE</v>
          </cell>
          <cell r="M14">
            <v>4</v>
          </cell>
          <cell r="N14">
            <v>6</v>
          </cell>
          <cell r="O14">
            <v>474</v>
          </cell>
          <cell r="P14">
            <v>34</v>
          </cell>
          <cell r="Q14">
            <v>13.94</v>
          </cell>
          <cell r="R14" t="str">
            <v>75.00</v>
          </cell>
          <cell r="S14" t="str">
            <v>N1 47/2</v>
          </cell>
          <cell r="T14">
            <v>25</v>
          </cell>
          <cell r="U14" t="str">
            <v>POULE</v>
          </cell>
          <cell r="V14">
            <v>6</v>
          </cell>
        </row>
        <row r="15">
          <cell r="H15" t="str">
            <v>1GERARD Pascal</v>
          </cell>
          <cell r="I15">
            <v>1</v>
          </cell>
          <cell r="J15">
            <v>4</v>
          </cell>
          <cell r="K15" t="str">
            <v>GERARD Pascal</v>
          </cell>
          <cell r="L15" t="str">
            <v>BILLARD CLUB DE NICE</v>
          </cell>
          <cell r="M15">
            <v>4</v>
          </cell>
          <cell r="N15">
            <v>2</v>
          </cell>
          <cell r="O15">
            <v>156</v>
          </cell>
          <cell r="P15">
            <v>33</v>
          </cell>
          <cell r="Q15">
            <v>4.72</v>
          </cell>
          <cell r="R15" t="str">
            <v>25.00</v>
          </cell>
          <cell r="S15" t="str">
            <v>N2 47/2</v>
          </cell>
          <cell r="T15">
            <v>22</v>
          </cell>
          <cell r="U15" t="str">
            <v>POULE</v>
          </cell>
          <cell r="V15">
            <v>6</v>
          </cell>
        </row>
        <row r="16">
          <cell r="H16" t="str">
            <v>1FERNANDEZ Marc</v>
          </cell>
          <cell r="I16">
            <v>1</v>
          </cell>
          <cell r="J16">
            <v>5</v>
          </cell>
          <cell r="K16" t="str">
            <v>FERNANDEZ Marc</v>
          </cell>
          <cell r="L16" t="str">
            <v>BILLARD CLUB BERROIS</v>
          </cell>
          <cell r="M16">
            <v>3</v>
          </cell>
          <cell r="N16">
            <v>2</v>
          </cell>
          <cell r="O16">
            <v>137</v>
          </cell>
          <cell r="P16">
            <v>35</v>
          </cell>
          <cell r="Q16">
            <v>3.48</v>
          </cell>
          <cell r="R16" t="str">
            <v>33.33</v>
          </cell>
          <cell r="S16" t="str">
            <v>N3 42/2</v>
          </cell>
          <cell r="T16">
            <v>19</v>
          </cell>
          <cell r="U16" t="str">
            <v>POULE</v>
          </cell>
          <cell r="V16">
            <v>6</v>
          </cell>
        </row>
        <row r="17">
          <cell r="H17" t="str">
            <v>1BARDET Jean-Pierre</v>
          </cell>
          <cell r="I17">
            <v>1</v>
          </cell>
          <cell r="J17">
            <v>6</v>
          </cell>
          <cell r="K17" t="str">
            <v>BARDET Jean-Pierre</v>
          </cell>
          <cell r="L17" t="str">
            <v>BILLARD CLUB GARDEEN</v>
          </cell>
          <cell r="M17">
            <v>3</v>
          </cell>
          <cell r="N17">
            <v>0</v>
          </cell>
          <cell r="O17">
            <v>97</v>
          </cell>
          <cell r="P17">
            <v>43</v>
          </cell>
          <cell r="Q17">
            <v>2.09</v>
          </cell>
          <cell r="R17" t="str">
            <v>0.00</v>
          </cell>
          <cell r="S17" t="str">
            <v>N3 42/2</v>
          </cell>
          <cell r="T17">
            <v>16</v>
          </cell>
        </row>
        <row r="18">
          <cell r="H18" t="str">
            <v>2</v>
          </cell>
          <cell r="I18">
            <v>2</v>
          </cell>
          <cell r="J18" t="str">
            <v>T02-VINON-NAT (individuels)</v>
          </cell>
        </row>
        <row r="19">
          <cell r="H19" t="str">
            <v>2</v>
          </cell>
          <cell r="I19">
            <v>2</v>
          </cell>
          <cell r="J19" t="str">
            <v>Ligue rattachement : PROVENCE-ALPES-CÔTE DAZUR</v>
          </cell>
        </row>
        <row r="20">
          <cell r="H20" t="str">
            <v>2</v>
          </cell>
          <cell r="I20">
            <v>2</v>
          </cell>
          <cell r="J20" t="str">
            <v>Catégorie : DIV</v>
          </cell>
        </row>
        <row r="21">
          <cell r="H21" t="str">
            <v>2</v>
          </cell>
          <cell r="I21">
            <v>2</v>
          </cell>
          <cell r="J21" t="str">
            <v>Saison : 2018-2019</v>
          </cell>
        </row>
        <row r="22">
          <cell r="H22" t="str">
            <v>2</v>
          </cell>
          <cell r="I22">
            <v>2</v>
          </cell>
        </row>
        <row r="23">
          <cell r="H23" t="str">
            <v>2</v>
          </cell>
          <cell r="I23">
            <v>2</v>
          </cell>
          <cell r="J23" t="str">
            <v>bd ou mdj : 47/2</v>
          </cell>
        </row>
        <row r="24">
          <cell r="H24" t="str">
            <v>2</v>
          </cell>
          <cell r="I24">
            <v>2</v>
          </cell>
          <cell r="J24" t="str">
            <v>Phases / Poules / matchs : 6 / 6 / 11</v>
          </cell>
        </row>
        <row r="25">
          <cell r="H25" t="str">
            <v>2</v>
          </cell>
          <cell r="I25">
            <v>2</v>
          </cell>
        </row>
        <row r="26">
          <cell r="H26" t="str">
            <v>2</v>
          </cell>
          <cell r="I26">
            <v>2</v>
          </cell>
          <cell r="J26" t="str">
            <v>Classement de la compétition</v>
          </cell>
        </row>
        <row r="27">
          <cell r="H27" t="str">
            <v>2Nom</v>
          </cell>
          <cell r="I27">
            <v>2</v>
          </cell>
          <cell r="J27" t="str">
            <v>Rang</v>
          </cell>
          <cell r="K27" t="str">
            <v>Nom</v>
          </cell>
          <cell r="L27" t="str">
            <v>Club</v>
          </cell>
          <cell r="M27" t="str">
            <v>matchs</v>
          </cell>
          <cell r="N27" t="str">
            <v>Pts</v>
          </cell>
          <cell r="O27" t="str">
            <v>Pts</v>
          </cell>
          <cell r="P27" t="str">
            <v>Rep</v>
          </cell>
          <cell r="Q27" t="str">
            <v>moy</v>
          </cell>
          <cell r="R27" t="str">
            <v>%</v>
          </cell>
          <cell r="S27">
            <v>141</v>
          </cell>
          <cell r="U27" t="str">
            <v>POULE</v>
          </cell>
          <cell r="V27">
            <v>6</v>
          </cell>
        </row>
        <row r="28">
          <cell r="H28" t="str">
            <v>2</v>
          </cell>
          <cell r="I28">
            <v>2</v>
          </cell>
          <cell r="N28" t="str">
            <v>match</v>
          </cell>
          <cell r="Q28" t="str">
            <v>(47/2)</v>
          </cell>
          <cell r="R28" t="str">
            <v>vict</v>
          </cell>
          <cell r="U28" t="str">
            <v>POULE</v>
          </cell>
          <cell r="V28">
            <v>6</v>
          </cell>
        </row>
        <row r="29">
          <cell r="H29" t="str">
            <v>2ZOPPI Cédric</v>
          </cell>
          <cell r="I29">
            <v>2</v>
          </cell>
          <cell r="J29">
            <v>1</v>
          </cell>
          <cell r="K29" t="str">
            <v>ZOPPI Cédric</v>
          </cell>
          <cell r="L29" t="str">
            <v>BILLARD CLUB VINONNAIS</v>
          </cell>
          <cell r="M29">
            <v>4</v>
          </cell>
          <cell r="N29">
            <v>8</v>
          </cell>
          <cell r="O29">
            <v>558</v>
          </cell>
          <cell r="P29">
            <v>24</v>
          </cell>
          <cell r="Q29">
            <v>23.25</v>
          </cell>
          <cell r="R29" t="str">
            <v>100.00</v>
          </cell>
          <cell r="S29" t="str">
            <v>Masters 47/2</v>
          </cell>
          <cell r="T29">
            <v>31</v>
          </cell>
          <cell r="U29" t="str">
            <v>POULE</v>
          </cell>
          <cell r="V29">
            <v>6</v>
          </cell>
        </row>
        <row r="30">
          <cell r="H30" t="str">
            <v>2PELOUIN Jean-François</v>
          </cell>
          <cell r="I30">
            <v>2</v>
          </cell>
          <cell r="J30">
            <v>2</v>
          </cell>
          <cell r="K30" t="str">
            <v>PELOUIN Jean-François</v>
          </cell>
          <cell r="L30" t="str">
            <v>BILLARD CLUB DE LA BAIE</v>
          </cell>
          <cell r="M30">
            <v>4</v>
          </cell>
          <cell r="N30">
            <v>4</v>
          </cell>
          <cell r="O30">
            <v>258</v>
          </cell>
          <cell r="P30">
            <v>34</v>
          </cell>
          <cell r="Q30">
            <v>7.58</v>
          </cell>
          <cell r="R30" t="str">
            <v>50.00</v>
          </cell>
          <cell r="S30" t="str">
            <v>N1 47/2</v>
          </cell>
          <cell r="T30">
            <v>28</v>
          </cell>
          <cell r="U30" t="str">
            <v>POULE</v>
          </cell>
          <cell r="V30">
            <v>6</v>
          </cell>
        </row>
        <row r="31">
          <cell r="H31" t="str">
            <v>2VIVALDI André</v>
          </cell>
          <cell r="I31">
            <v>2</v>
          </cell>
          <cell r="J31">
            <v>3</v>
          </cell>
          <cell r="K31" t="str">
            <v>VIVALDI André</v>
          </cell>
          <cell r="L31" t="str">
            <v>BILLARD CLUB VINONNAIS</v>
          </cell>
          <cell r="M31">
            <v>4</v>
          </cell>
          <cell r="N31">
            <v>6</v>
          </cell>
          <cell r="O31">
            <v>309</v>
          </cell>
          <cell r="P31">
            <v>39</v>
          </cell>
          <cell r="Q31">
            <v>7.92</v>
          </cell>
          <cell r="R31" t="str">
            <v>75.00</v>
          </cell>
          <cell r="S31" t="str">
            <v>N2 47/2</v>
          </cell>
          <cell r="T31">
            <v>25</v>
          </cell>
          <cell r="U31" t="str">
            <v>POULE</v>
          </cell>
          <cell r="V31">
            <v>6</v>
          </cell>
        </row>
        <row r="32">
          <cell r="H32" t="str">
            <v>2GERARD Pascal</v>
          </cell>
          <cell r="I32">
            <v>2</v>
          </cell>
          <cell r="J32">
            <v>4</v>
          </cell>
          <cell r="K32" t="str">
            <v>GERARD Pascal</v>
          </cell>
          <cell r="L32" t="str">
            <v>BILLARD CLUB DE NICE</v>
          </cell>
          <cell r="M32">
            <v>4</v>
          </cell>
          <cell r="N32">
            <v>2</v>
          </cell>
          <cell r="O32">
            <v>308</v>
          </cell>
          <cell r="P32">
            <v>38</v>
          </cell>
          <cell r="Q32">
            <v>8.1</v>
          </cell>
          <cell r="R32" t="str">
            <v>25.00</v>
          </cell>
          <cell r="S32" t="str">
            <v>N2 47/2</v>
          </cell>
          <cell r="T32">
            <v>22</v>
          </cell>
          <cell r="U32" t="str">
            <v>POULE</v>
          </cell>
          <cell r="V32">
            <v>6</v>
          </cell>
        </row>
        <row r="33">
          <cell r="H33" t="str">
            <v>2DREMEAUX Jean Pierre</v>
          </cell>
          <cell r="I33">
            <v>2</v>
          </cell>
          <cell r="J33">
            <v>5</v>
          </cell>
          <cell r="K33" t="str">
            <v>DREMEAUX Jean Pierre</v>
          </cell>
          <cell r="L33" t="str">
            <v>SPORT AMAT.DE BILLARD MARSEILLAIS</v>
          </cell>
          <cell r="M33">
            <v>3</v>
          </cell>
          <cell r="N33">
            <v>2</v>
          </cell>
          <cell r="O33">
            <v>89</v>
          </cell>
          <cell r="P33">
            <v>27</v>
          </cell>
          <cell r="Q33">
            <v>3.29</v>
          </cell>
          <cell r="R33" t="str">
            <v>33.33</v>
          </cell>
          <cell r="S33" t="str">
            <v>N2 47/2</v>
          </cell>
          <cell r="T33">
            <v>19</v>
          </cell>
          <cell r="U33" t="str">
            <v>POULE</v>
          </cell>
          <cell r="V33">
            <v>6</v>
          </cell>
        </row>
        <row r="34">
          <cell r="H34" t="str">
            <v>2FERNANDEZ Marc</v>
          </cell>
          <cell r="I34">
            <v>2</v>
          </cell>
          <cell r="J34">
            <v>6</v>
          </cell>
          <cell r="K34" t="str">
            <v>FERNANDEZ Marc</v>
          </cell>
          <cell r="L34" t="str">
            <v>BILLARD CLUB BERROIS</v>
          </cell>
          <cell r="M34">
            <v>3</v>
          </cell>
          <cell r="N34">
            <v>0</v>
          </cell>
          <cell r="O34">
            <v>165</v>
          </cell>
          <cell r="P34">
            <v>36</v>
          </cell>
          <cell r="Q34">
            <v>4.58</v>
          </cell>
          <cell r="R34" t="str">
            <v>0.00</v>
          </cell>
          <cell r="S34" t="str">
            <v>N3 42/2</v>
          </cell>
          <cell r="T34">
            <v>16</v>
          </cell>
          <cell r="U34" t="str">
            <v>POULE</v>
          </cell>
          <cell r="V34">
            <v>6</v>
          </cell>
        </row>
        <row r="35">
          <cell r="H35" t="str">
            <v>3</v>
          </cell>
          <cell r="I35">
            <v>3</v>
          </cell>
          <cell r="J35" t="str">
            <v>T03-VINON-REG (individuels)</v>
          </cell>
        </row>
        <row r="36">
          <cell r="H36" t="str">
            <v>3</v>
          </cell>
          <cell r="I36">
            <v>3</v>
          </cell>
          <cell r="J36" t="str">
            <v>Ligue rattachement : PROVENCE-ALPES-CÔTE DAZUR</v>
          </cell>
        </row>
        <row r="37">
          <cell r="H37" t="str">
            <v>3</v>
          </cell>
          <cell r="I37">
            <v>3</v>
          </cell>
          <cell r="J37" t="str">
            <v>Catégorie : DIV</v>
          </cell>
        </row>
        <row r="38">
          <cell r="H38" t="str">
            <v>3</v>
          </cell>
          <cell r="I38">
            <v>3</v>
          </cell>
          <cell r="J38" t="str">
            <v>Saison : 2018-2019</v>
          </cell>
        </row>
        <row r="39">
          <cell r="H39" t="str">
            <v>3</v>
          </cell>
          <cell r="I39">
            <v>3</v>
          </cell>
        </row>
        <row r="40">
          <cell r="H40" t="str">
            <v>3</v>
          </cell>
          <cell r="I40">
            <v>3</v>
          </cell>
          <cell r="J40" t="str">
            <v>bd ou mdj : 42/2</v>
          </cell>
        </row>
        <row r="41">
          <cell r="H41" t="str">
            <v>3</v>
          </cell>
          <cell r="I41">
            <v>3</v>
          </cell>
          <cell r="J41" t="str">
            <v>Phases / Poules / matchs : 8 / 8 / 15</v>
          </cell>
        </row>
        <row r="42">
          <cell r="H42" t="str">
            <v>3</v>
          </cell>
          <cell r="I42">
            <v>3</v>
          </cell>
        </row>
        <row r="43">
          <cell r="H43" t="str">
            <v>3</v>
          </cell>
          <cell r="I43">
            <v>3</v>
          </cell>
          <cell r="J43" t="str">
            <v>Classement de la compétition</v>
          </cell>
        </row>
        <row r="44">
          <cell r="H44" t="str">
            <v>3Nom</v>
          </cell>
          <cell r="I44">
            <v>3</v>
          </cell>
          <cell r="J44" t="str">
            <v>Rang</v>
          </cell>
          <cell r="K44" t="str">
            <v>Nom</v>
          </cell>
          <cell r="L44" t="str">
            <v>Club</v>
          </cell>
          <cell r="M44" t="str">
            <v>matchs</v>
          </cell>
          <cell r="N44" t="str">
            <v>Pts</v>
          </cell>
          <cell r="O44" t="str">
            <v>Pts</v>
          </cell>
          <cell r="P44" t="str">
            <v>Rep</v>
          </cell>
          <cell r="Q44" t="str">
            <v>moy</v>
          </cell>
          <cell r="R44" t="str">
            <v>%</v>
          </cell>
          <cell r="S44">
            <v>226</v>
          </cell>
          <cell r="U44" t="str">
            <v>POULE</v>
          </cell>
          <cell r="V44">
            <v>9</v>
          </cell>
        </row>
        <row r="45">
          <cell r="H45" t="str">
            <v>3</v>
          </cell>
          <cell r="I45">
            <v>3</v>
          </cell>
          <cell r="N45" t="str">
            <v>match</v>
          </cell>
          <cell r="Q45" t="str">
            <v>(42/2)</v>
          </cell>
          <cell r="R45" t="str">
            <v>vict</v>
          </cell>
          <cell r="U45" t="str">
            <v>POULE</v>
          </cell>
          <cell r="V45">
            <v>9</v>
          </cell>
        </row>
        <row r="46">
          <cell r="H46" t="str">
            <v>3ZOPPI Aimé</v>
          </cell>
          <cell r="I46">
            <v>3</v>
          </cell>
          <cell r="J46">
            <v>1</v>
          </cell>
          <cell r="K46" t="str">
            <v>ZOPPI Aimé</v>
          </cell>
          <cell r="L46" t="str">
            <v>BILLARD CLUB VINONNAIS</v>
          </cell>
          <cell r="M46">
            <v>4</v>
          </cell>
          <cell r="N46">
            <v>6</v>
          </cell>
          <cell r="O46">
            <v>211</v>
          </cell>
          <cell r="P46">
            <v>57</v>
          </cell>
          <cell r="Q46">
            <v>3.7</v>
          </cell>
          <cell r="R46" t="str">
            <v>75.00</v>
          </cell>
          <cell r="S46" t="str">
            <v>R1 42/2</v>
          </cell>
          <cell r="T46">
            <v>38</v>
          </cell>
          <cell r="U46" t="str">
            <v>POULE</v>
          </cell>
          <cell r="V46">
            <v>9</v>
          </cell>
        </row>
        <row r="47">
          <cell r="H47" t="str">
            <v>3CAO Huu Tuoi</v>
          </cell>
          <cell r="I47">
            <v>3</v>
          </cell>
          <cell r="J47">
            <v>2</v>
          </cell>
          <cell r="K47" t="str">
            <v>CAO Huu Tuoi</v>
          </cell>
          <cell r="L47" t="str">
            <v>CLUB BILLARD ISTREEN</v>
          </cell>
          <cell r="M47">
            <v>4</v>
          </cell>
          <cell r="N47">
            <v>4</v>
          </cell>
          <cell r="O47">
            <v>225</v>
          </cell>
          <cell r="P47">
            <v>68</v>
          </cell>
          <cell r="Q47">
            <v>3.3</v>
          </cell>
          <cell r="R47" t="str">
            <v>50.00</v>
          </cell>
          <cell r="S47">
            <v>0</v>
          </cell>
          <cell r="T47">
            <v>34</v>
          </cell>
          <cell r="U47" t="str">
            <v>POULE</v>
          </cell>
          <cell r="V47">
            <v>9</v>
          </cell>
        </row>
        <row r="48">
          <cell r="H48" t="str">
            <v>3BRIAND Alain</v>
          </cell>
          <cell r="I48">
            <v>3</v>
          </cell>
          <cell r="J48">
            <v>3</v>
          </cell>
          <cell r="K48" t="str">
            <v>BRIAND Alain</v>
          </cell>
          <cell r="L48" t="str">
            <v>SPORT AMAT.DE BILLARD MARSEILLAIS</v>
          </cell>
          <cell r="M48">
            <v>4</v>
          </cell>
          <cell r="N48">
            <v>6</v>
          </cell>
          <cell r="O48">
            <v>195</v>
          </cell>
          <cell r="P48">
            <v>68</v>
          </cell>
          <cell r="Q48">
            <v>2.86</v>
          </cell>
          <cell r="R48" t="str">
            <v>75.00</v>
          </cell>
          <cell r="S48" t="str">
            <v>R1 42/2</v>
          </cell>
          <cell r="T48">
            <v>31</v>
          </cell>
          <cell r="U48" t="str">
            <v>POULE</v>
          </cell>
          <cell r="V48">
            <v>9</v>
          </cell>
        </row>
        <row r="49">
          <cell r="H49" t="str">
            <v>3PELLAT Francis</v>
          </cell>
          <cell r="I49">
            <v>3</v>
          </cell>
          <cell r="J49">
            <v>4</v>
          </cell>
          <cell r="K49" t="str">
            <v>PELLAT Francis</v>
          </cell>
          <cell r="L49" t="str">
            <v>BILLARD CLUB SISTERONNAIS</v>
          </cell>
          <cell r="M49">
            <v>4</v>
          </cell>
          <cell r="N49">
            <v>2</v>
          </cell>
          <cell r="O49">
            <v>206</v>
          </cell>
          <cell r="P49">
            <v>77</v>
          </cell>
          <cell r="Q49">
            <v>2.67</v>
          </cell>
          <cell r="R49" t="str">
            <v>25.00</v>
          </cell>
          <cell r="S49" t="str">
            <v>R1 42/2</v>
          </cell>
          <cell r="T49">
            <v>28</v>
          </cell>
          <cell r="U49" t="str">
            <v>POULE</v>
          </cell>
          <cell r="V49">
            <v>9</v>
          </cell>
        </row>
        <row r="50">
          <cell r="H50" t="str">
            <v>3ANNESTAY Jacques</v>
          </cell>
          <cell r="I50">
            <v>3</v>
          </cell>
          <cell r="J50">
            <v>5</v>
          </cell>
          <cell r="K50" t="str">
            <v>ANNESTAY Jacques</v>
          </cell>
          <cell r="L50" t="str">
            <v>BILLARD CLUB SISTERONNAIS</v>
          </cell>
          <cell r="M50">
            <v>3</v>
          </cell>
          <cell r="N50">
            <v>4</v>
          </cell>
          <cell r="O50">
            <v>158</v>
          </cell>
          <cell r="P50">
            <v>54</v>
          </cell>
          <cell r="Q50">
            <v>2.92</v>
          </cell>
          <cell r="R50" t="str">
            <v>66.66</v>
          </cell>
          <cell r="S50" t="str">
            <v>R1 42/2</v>
          </cell>
          <cell r="T50">
            <v>25</v>
          </cell>
          <cell r="U50" t="str">
            <v>POULE</v>
          </cell>
          <cell r="V50">
            <v>9</v>
          </cell>
        </row>
        <row r="51">
          <cell r="H51" t="str">
            <v>3SOLTANI Omar</v>
          </cell>
          <cell r="I51">
            <v>3</v>
          </cell>
          <cell r="J51">
            <v>6</v>
          </cell>
          <cell r="K51" t="str">
            <v>SOLTANI Omar</v>
          </cell>
          <cell r="L51" t="str">
            <v>BILLARD CLUB VINONNAIS</v>
          </cell>
          <cell r="M51">
            <v>3</v>
          </cell>
          <cell r="N51">
            <v>2</v>
          </cell>
          <cell r="O51">
            <v>153</v>
          </cell>
          <cell r="P51">
            <v>53</v>
          </cell>
          <cell r="Q51">
            <v>2.88</v>
          </cell>
          <cell r="R51" t="str">
            <v>33.33</v>
          </cell>
          <cell r="S51" t="str">
            <v>R1 42/2</v>
          </cell>
          <cell r="T51">
            <v>22</v>
          </cell>
          <cell r="U51" t="str">
            <v>POULE</v>
          </cell>
          <cell r="V51">
            <v>9</v>
          </cell>
        </row>
        <row r="52">
          <cell r="H52" t="str">
            <v>3DUSSAULE Pierre</v>
          </cell>
          <cell r="I52">
            <v>3</v>
          </cell>
          <cell r="J52">
            <v>7</v>
          </cell>
          <cell r="K52" t="str">
            <v>DUSSAULE Pierre</v>
          </cell>
          <cell r="L52" t="str">
            <v>ACADEMIE DE BILLARD DE BOLLENE</v>
          </cell>
          <cell r="M52">
            <v>3</v>
          </cell>
          <cell r="N52">
            <v>4</v>
          </cell>
          <cell r="O52">
            <v>158</v>
          </cell>
          <cell r="P52">
            <v>64</v>
          </cell>
          <cell r="Q52">
            <v>2.46</v>
          </cell>
          <cell r="R52" t="str">
            <v>66.66</v>
          </cell>
          <cell r="S52" t="str">
            <v>R1 42/2</v>
          </cell>
          <cell r="T52">
            <v>19</v>
          </cell>
          <cell r="U52" t="str">
            <v>POULE</v>
          </cell>
          <cell r="V52">
            <v>9</v>
          </cell>
        </row>
        <row r="53">
          <cell r="H53" t="str">
            <v>3ALVAREZ PHILIPPE</v>
          </cell>
          <cell r="I53">
            <v>3</v>
          </cell>
          <cell r="J53">
            <v>8</v>
          </cell>
          <cell r="K53" t="str">
            <v>ALVAREZ PHILIPPE</v>
          </cell>
          <cell r="L53" t="str">
            <v>BILLARD CLUB DE NICE</v>
          </cell>
          <cell r="M53">
            <v>3</v>
          </cell>
          <cell r="N53">
            <v>2</v>
          </cell>
          <cell r="O53">
            <v>132</v>
          </cell>
          <cell r="P53">
            <v>65</v>
          </cell>
          <cell r="Q53">
            <v>2.0299999999999998</v>
          </cell>
          <cell r="R53" t="str">
            <v>33.33</v>
          </cell>
          <cell r="S53">
            <v>0</v>
          </cell>
          <cell r="T53">
            <v>16</v>
          </cell>
          <cell r="U53" t="str">
            <v>POULE</v>
          </cell>
          <cell r="V53">
            <v>9</v>
          </cell>
        </row>
        <row r="54">
          <cell r="H54" t="str">
            <v>3BELTRITTI Jean Yves</v>
          </cell>
          <cell r="I54">
            <v>3</v>
          </cell>
          <cell r="J54">
            <v>9</v>
          </cell>
          <cell r="K54" t="str">
            <v>BELTRITTI Jean Yves</v>
          </cell>
          <cell r="L54" t="str">
            <v>BILLARD CLUB VINONNAIS</v>
          </cell>
          <cell r="M54">
            <v>2</v>
          </cell>
          <cell r="N54">
            <v>0</v>
          </cell>
          <cell r="O54">
            <v>71</v>
          </cell>
          <cell r="P54">
            <v>44</v>
          </cell>
          <cell r="Q54">
            <v>1.61</v>
          </cell>
          <cell r="R54" t="str">
            <v>0.00</v>
          </cell>
          <cell r="S54" t="str">
            <v>R1 42/2</v>
          </cell>
          <cell r="T54">
            <v>13</v>
          </cell>
          <cell r="U54" t="str">
            <v>POULE</v>
          </cell>
          <cell r="V54">
            <v>9</v>
          </cell>
        </row>
        <row r="55">
          <cell r="H55" t="str">
            <v>4</v>
          </cell>
          <cell r="I55">
            <v>4</v>
          </cell>
          <cell r="J55" t="str">
            <v>T04-CAVAILLON-NAT/REG (individuels)</v>
          </cell>
        </row>
        <row r="56">
          <cell r="H56" t="str">
            <v>4</v>
          </cell>
          <cell r="I56">
            <v>4</v>
          </cell>
          <cell r="J56" t="str">
            <v>Ligue rattachement : PROVENCE-ALPES-CÔTE DAZUR</v>
          </cell>
        </row>
        <row r="57">
          <cell r="H57" t="str">
            <v>4</v>
          </cell>
          <cell r="I57">
            <v>4</v>
          </cell>
          <cell r="J57" t="str">
            <v>Catégorie : DIV</v>
          </cell>
        </row>
        <row r="58">
          <cell r="H58" t="str">
            <v>4</v>
          </cell>
          <cell r="I58">
            <v>4</v>
          </cell>
          <cell r="J58" t="str">
            <v>Saison : 2018-2019</v>
          </cell>
        </row>
        <row r="59">
          <cell r="H59" t="str">
            <v>4</v>
          </cell>
          <cell r="I59">
            <v>4</v>
          </cell>
        </row>
        <row r="60">
          <cell r="H60" t="str">
            <v>4</v>
          </cell>
          <cell r="I60">
            <v>4</v>
          </cell>
          <cell r="J60" t="str">
            <v>bd ou mdj : 42/2, 47/2</v>
          </cell>
        </row>
        <row r="61">
          <cell r="H61" t="str">
            <v>4</v>
          </cell>
          <cell r="I61">
            <v>4</v>
          </cell>
          <cell r="J61" t="str">
            <v>Phases / Poules / matchs : 7 / 7 / 20</v>
          </cell>
        </row>
        <row r="62">
          <cell r="H62" t="str">
            <v>4</v>
          </cell>
          <cell r="I62">
            <v>4</v>
          </cell>
        </row>
        <row r="63">
          <cell r="H63" t="str">
            <v>4</v>
          </cell>
          <cell r="I63">
            <v>4</v>
          </cell>
          <cell r="J63" t="str">
            <v>Classement de la compétition</v>
          </cell>
        </row>
        <row r="64">
          <cell r="H64" t="str">
            <v>4Nom</v>
          </cell>
          <cell r="I64">
            <v>4</v>
          </cell>
          <cell r="J64" t="str">
            <v>Rang</v>
          </cell>
          <cell r="K64" t="str">
            <v>Nom</v>
          </cell>
          <cell r="L64" t="str">
            <v>Club</v>
          </cell>
          <cell r="M64" t="str">
            <v>matchs</v>
          </cell>
          <cell r="N64" t="str">
            <v>Pts</v>
          </cell>
          <cell r="O64" t="str">
            <v>Pts</v>
          </cell>
          <cell r="P64" t="str">
            <v>Rep</v>
          </cell>
          <cell r="Q64" t="str">
            <v>moy</v>
          </cell>
          <cell r="R64" t="str">
            <v>%</v>
          </cell>
          <cell r="S64">
            <v>263</v>
          </cell>
          <cell r="U64" t="str">
            <v>DB KO</v>
          </cell>
          <cell r="V64">
            <v>12</v>
          </cell>
        </row>
        <row r="65">
          <cell r="H65" t="str">
            <v>4</v>
          </cell>
          <cell r="I65">
            <v>4</v>
          </cell>
          <cell r="N65" t="str">
            <v>match</v>
          </cell>
          <cell r="Q65" t="str">
            <v>(47/2)</v>
          </cell>
          <cell r="R65" t="str">
            <v>vict</v>
          </cell>
          <cell r="U65" t="str">
            <v>DB KO</v>
          </cell>
          <cell r="V65">
            <v>12</v>
          </cell>
        </row>
        <row r="66">
          <cell r="H66" t="str">
            <v>4GERVAIS Guillaume</v>
          </cell>
          <cell r="I66">
            <v>4</v>
          </cell>
          <cell r="J66">
            <v>1</v>
          </cell>
          <cell r="K66" t="str">
            <v>GERVAIS Guillaume</v>
          </cell>
          <cell r="L66" t="str">
            <v>BILLARD CLUB CAVAILLONNAIS</v>
          </cell>
          <cell r="M66">
            <v>5</v>
          </cell>
          <cell r="N66">
            <v>8</v>
          </cell>
          <cell r="O66">
            <v>348</v>
          </cell>
          <cell r="P66">
            <v>65</v>
          </cell>
          <cell r="Q66">
            <v>5.2</v>
          </cell>
          <cell r="R66" t="str">
            <v>80.00</v>
          </cell>
          <cell r="S66" t="str">
            <v>N2 47/2</v>
          </cell>
          <cell r="T66">
            <v>40</v>
          </cell>
          <cell r="U66" t="str">
            <v>DB KO</v>
          </cell>
          <cell r="V66">
            <v>12</v>
          </cell>
        </row>
        <row r="67">
          <cell r="H67" t="str">
            <v>4RIBOLLA Patrice</v>
          </cell>
          <cell r="I67">
            <v>4</v>
          </cell>
          <cell r="J67">
            <v>2</v>
          </cell>
          <cell r="K67" t="str">
            <v>RIBOLLA Patrice</v>
          </cell>
          <cell r="L67" t="str">
            <v>B.C. DE MANDELIEU LA NAPOULE</v>
          </cell>
          <cell r="M67">
            <v>6</v>
          </cell>
          <cell r="N67">
            <v>8</v>
          </cell>
          <cell r="O67">
            <v>461</v>
          </cell>
          <cell r="P67">
            <v>80</v>
          </cell>
          <cell r="Q67">
            <v>5.0599999999999996</v>
          </cell>
          <cell r="R67" t="str">
            <v>66.66</v>
          </cell>
          <cell r="S67" t="str">
            <v>N3 42/2</v>
          </cell>
          <cell r="T67">
            <v>37</v>
          </cell>
          <cell r="U67" t="str">
            <v>DB KO</v>
          </cell>
          <cell r="V67">
            <v>12</v>
          </cell>
        </row>
        <row r="68">
          <cell r="H68" t="str">
            <v>4FERAUD Gérard</v>
          </cell>
          <cell r="I68">
            <v>4</v>
          </cell>
          <cell r="J68">
            <v>3</v>
          </cell>
          <cell r="K68" t="str">
            <v>FERAUD Gérard</v>
          </cell>
          <cell r="L68" t="str">
            <v>ACADEMIE DE BILLARD DE BOLLENE</v>
          </cell>
          <cell r="M68">
            <v>5</v>
          </cell>
          <cell r="N68">
            <v>8</v>
          </cell>
          <cell r="O68">
            <v>363</v>
          </cell>
          <cell r="P68">
            <v>65</v>
          </cell>
          <cell r="Q68">
            <v>5.32</v>
          </cell>
          <cell r="R68" t="str">
            <v>80.00</v>
          </cell>
          <cell r="S68" t="str">
            <v>N2 47/2</v>
          </cell>
          <cell r="T68">
            <v>33</v>
          </cell>
          <cell r="U68" t="str">
            <v>DB KO</v>
          </cell>
          <cell r="V68">
            <v>12</v>
          </cell>
        </row>
        <row r="69">
          <cell r="H69" t="str">
            <v>4AKNIN Gabriel</v>
          </cell>
          <cell r="I69">
            <v>4</v>
          </cell>
          <cell r="J69">
            <v>4</v>
          </cell>
          <cell r="K69" t="str">
            <v>AKNIN Gabriel</v>
          </cell>
          <cell r="L69" t="str">
            <v>ACADEMIE DE BILLARD DE BOLLENE</v>
          </cell>
          <cell r="M69">
            <v>6</v>
          </cell>
          <cell r="N69">
            <v>6</v>
          </cell>
          <cell r="O69">
            <v>450</v>
          </cell>
          <cell r="P69">
            <v>86</v>
          </cell>
          <cell r="Q69">
            <v>4.54</v>
          </cell>
          <cell r="R69" t="str">
            <v>50.00</v>
          </cell>
          <cell r="S69" t="str">
            <v>N3 42/2</v>
          </cell>
          <cell r="T69">
            <v>30</v>
          </cell>
          <cell r="U69" t="str">
            <v>DB KO</v>
          </cell>
          <cell r="V69">
            <v>12</v>
          </cell>
        </row>
        <row r="70">
          <cell r="H70" t="str">
            <v>4FERNANDEZ Marc</v>
          </cell>
          <cell r="I70">
            <v>4</v>
          </cell>
          <cell r="J70">
            <v>5</v>
          </cell>
          <cell r="K70" t="str">
            <v>FERNANDEZ Marc</v>
          </cell>
          <cell r="L70" t="str">
            <v>BILLARD CLUB BERROIS</v>
          </cell>
          <cell r="M70">
            <v>4</v>
          </cell>
          <cell r="N70">
            <v>4</v>
          </cell>
          <cell r="O70">
            <v>319</v>
          </cell>
          <cell r="P70">
            <v>58</v>
          </cell>
          <cell r="Q70">
            <v>4.8099999999999996</v>
          </cell>
          <cell r="R70" t="str">
            <v>50.00</v>
          </cell>
          <cell r="S70" t="str">
            <v>N3 42/2</v>
          </cell>
          <cell r="T70">
            <v>27</v>
          </cell>
          <cell r="U70" t="str">
            <v>DB KO</v>
          </cell>
          <cell r="V70">
            <v>12</v>
          </cell>
        </row>
        <row r="71">
          <cell r="H71" t="str">
            <v>4GERARD Pascal</v>
          </cell>
          <cell r="I71">
            <v>4</v>
          </cell>
          <cell r="J71">
            <v>6</v>
          </cell>
          <cell r="K71" t="str">
            <v>GERARD Pascal</v>
          </cell>
          <cell r="L71" t="str">
            <v>BILLARD CLUB DE NICE</v>
          </cell>
          <cell r="M71">
            <v>2</v>
          </cell>
          <cell r="N71">
            <v>2</v>
          </cell>
          <cell r="O71">
            <v>138</v>
          </cell>
          <cell r="P71">
            <v>26</v>
          </cell>
          <cell r="Q71">
            <v>5.3</v>
          </cell>
          <cell r="R71" t="str">
            <v>50.00</v>
          </cell>
          <cell r="S71" t="str">
            <v>N2 47/2</v>
          </cell>
          <cell r="T71">
            <v>23</v>
          </cell>
          <cell r="U71" t="str">
            <v>DB KO</v>
          </cell>
          <cell r="V71">
            <v>12</v>
          </cell>
        </row>
        <row r="72">
          <cell r="H72" t="str">
            <v>4ANTONIN Alain</v>
          </cell>
          <cell r="I72">
            <v>4</v>
          </cell>
          <cell r="J72">
            <v>7</v>
          </cell>
          <cell r="K72" t="str">
            <v>ANTONIN Alain</v>
          </cell>
          <cell r="L72" t="str">
            <v>BILLARD CLUB CAVAILLONNAIS</v>
          </cell>
          <cell r="M72">
            <v>2</v>
          </cell>
          <cell r="N72">
            <v>2</v>
          </cell>
          <cell r="O72">
            <v>182</v>
          </cell>
          <cell r="P72">
            <v>26</v>
          </cell>
          <cell r="Q72">
            <v>5.6</v>
          </cell>
          <cell r="R72" t="str">
            <v>50.00</v>
          </cell>
          <cell r="S72" t="str">
            <v>N2 47/2</v>
          </cell>
          <cell r="T72">
            <v>20</v>
          </cell>
          <cell r="U72" t="str">
            <v>DB KO</v>
          </cell>
          <cell r="V72">
            <v>12</v>
          </cell>
        </row>
        <row r="73">
          <cell r="H73" t="str">
            <v>4PIGNATEL Florent</v>
          </cell>
          <cell r="I73">
            <v>4</v>
          </cell>
          <cell r="J73">
            <v>8</v>
          </cell>
          <cell r="K73" t="str">
            <v>PIGNATEL Florent</v>
          </cell>
          <cell r="L73" t="str">
            <v>BILLARD CLUB CAVAILLONNAIS</v>
          </cell>
          <cell r="M73">
            <v>2</v>
          </cell>
          <cell r="N73">
            <v>2</v>
          </cell>
          <cell r="O73">
            <v>82</v>
          </cell>
          <cell r="P73">
            <v>26</v>
          </cell>
          <cell r="Q73">
            <v>3.15</v>
          </cell>
          <cell r="R73" t="str">
            <v>50.00</v>
          </cell>
          <cell r="S73" t="str">
            <v>N2 47/2</v>
          </cell>
          <cell r="T73">
            <v>17</v>
          </cell>
          <cell r="U73" t="str">
            <v>DB KO</v>
          </cell>
          <cell r="V73">
            <v>12</v>
          </cell>
        </row>
        <row r="74">
          <cell r="H74" t="str">
            <v>4LIEGEOIS Dominique</v>
          </cell>
          <cell r="I74">
            <v>4</v>
          </cell>
          <cell r="J74">
            <v>9</v>
          </cell>
          <cell r="K74" t="str">
            <v>LIEGEOIS Dominique</v>
          </cell>
          <cell r="L74" t="str">
            <v>ACADEMIE DE BILLARD DE BOLLENE</v>
          </cell>
          <cell r="M74">
            <v>2</v>
          </cell>
          <cell r="N74">
            <v>0</v>
          </cell>
          <cell r="O74">
            <v>136</v>
          </cell>
          <cell r="P74">
            <v>32</v>
          </cell>
          <cell r="Q74">
            <v>3.4</v>
          </cell>
          <cell r="R74" t="str">
            <v>0.00</v>
          </cell>
          <cell r="S74" t="str">
            <v>N3 42/2</v>
          </cell>
          <cell r="T74">
            <v>13</v>
          </cell>
          <cell r="U74" t="str">
            <v>DB KO</v>
          </cell>
          <cell r="V74">
            <v>12</v>
          </cell>
        </row>
        <row r="75">
          <cell r="H75" t="str">
            <v>4GHU Gérard</v>
          </cell>
          <cell r="I75">
            <v>4</v>
          </cell>
          <cell r="J75">
            <v>10</v>
          </cell>
          <cell r="K75" t="str">
            <v>GHU Gérard</v>
          </cell>
          <cell r="L75" t="str">
            <v>BILLARD CLUB ORANGEOIS</v>
          </cell>
          <cell r="M75">
            <v>2</v>
          </cell>
          <cell r="N75">
            <v>0</v>
          </cell>
          <cell r="O75">
            <v>60</v>
          </cell>
          <cell r="P75">
            <v>29</v>
          </cell>
          <cell r="Q75">
            <v>1.8</v>
          </cell>
          <cell r="R75" t="str">
            <v>0.00</v>
          </cell>
          <cell r="S75" t="str">
            <v>R1 42/2</v>
          </cell>
          <cell r="T75">
            <v>10</v>
          </cell>
          <cell r="U75" t="str">
            <v>DB KO</v>
          </cell>
          <cell r="V75">
            <v>12</v>
          </cell>
        </row>
        <row r="76">
          <cell r="H76" t="str">
            <v>4ALVAREZ PHILIPPE</v>
          </cell>
          <cell r="I76">
            <v>4</v>
          </cell>
          <cell r="J76">
            <v>11</v>
          </cell>
          <cell r="K76" t="str">
            <v>ALVAREZ PHILIPPE</v>
          </cell>
          <cell r="L76" t="str">
            <v>BILLARD CLUB DE NICE</v>
          </cell>
          <cell r="M76">
            <v>2</v>
          </cell>
          <cell r="N76">
            <v>0</v>
          </cell>
          <cell r="O76">
            <v>45</v>
          </cell>
          <cell r="P76">
            <v>31</v>
          </cell>
          <cell r="Q76">
            <v>1.21</v>
          </cell>
          <cell r="R76" t="str">
            <v>0.00</v>
          </cell>
          <cell r="S76">
            <v>0</v>
          </cell>
          <cell r="T76">
            <v>8</v>
          </cell>
          <cell r="U76" t="str">
            <v>DB KO</v>
          </cell>
          <cell r="V76">
            <v>12</v>
          </cell>
        </row>
        <row r="77">
          <cell r="H77" t="str">
            <v>4VITALIEN Pierre</v>
          </cell>
          <cell r="I77">
            <v>4</v>
          </cell>
          <cell r="J77">
            <v>12</v>
          </cell>
          <cell r="K77" t="str">
            <v>VITALIEN Pierre</v>
          </cell>
          <cell r="L77" t="str">
            <v>BILLARD CLUB ORANGEOIS</v>
          </cell>
          <cell r="M77">
            <v>2</v>
          </cell>
          <cell r="N77">
            <v>0</v>
          </cell>
          <cell r="O77">
            <v>57</v>
          </cell>
          <cell r="P77">
            <v>28</v>
          </cell>
          <cell r="Q77">
            <v>1.62</v>
          </cell>
          <cell r="R77" t="str">
            <v>0.00</v>
          </cell>
          <cell r="S77" t="str">
            <v>R1 42/2</v>
          </cell>
          <cell r="T77">
            <v>5</v>
          </cell>
          <cell r="U77" t="str">
            <v>DB KO</v>
          </cell>
          <cell r="V77">
            <v>12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cadre/classif/classif_individuel.php?param1=22476" TargetMode="External"/><Relationship Id="rId13" Type="http://schemas.openxmlformats.org/officeDocument/2006/relationships/hyperlink" Target="http://www.ffbsportif.com/cadre/classif/classif_individuel.php?param1=144779" TargetMode="External"/><Relationship Id="rId18" Type="http://schemas.openxmlformats.org/officeDocument/2006/relationships/hyperlink" Target="http://www.ffbsportif.com/cadre/classif/classif_individuel.php?param1=22103" TargetMode="External"/><Relationship Id="rId26" Type="http://schemas.openxmlformats.org/officeDocument/2006/relationships/hyperlink" Target="http://www.ffbsportif.com/cadre/classif/classif_individuel.php?param1=18535" TargetMode="External"/><Relationship Id="rId3" Type="http://schemas.openxmlformats.org/officeDocument/2006/relationships/hyperlink" Target="http://www.ffbsportif.com/cadre/ranking/printcompet.php?compet=3699" TargetMode="External"/><Relationship Id="rId21" Type="http://schemas.openxmlformats.org/officeDocument/2006/relationships/hyperlink" Target="http://www.ffbsportif.com/cadre/classif/classif_individuel.php?param1=102285" TargetMode="External"/><Relationship Id="rId7" Type="http://schemas.openxmlformats.org/officeDocument/2006/relationships/hyperlink" Target="http://www.ffbsportif.com/cadre/classif/classif_individuel.php?param1=144788" TargetMode="External"/><Relationship Id="rId12" Type="http://schemas.openxmlformats.org/officeDocument/2006/relationships/hyperlink" Target="http://www.ffbsportif.com/cadre/classif/classif_individuel.php?param1=112316" TargetMode="External"/><Relationship Id="rId17" Type="http://schemas.openxmlformats.org/officeDocument/2006/relationships/hyperlink" Target="http://www.ffbsportif.com/cadre/classif/classif_individuel.php?param1=22104" TargetMode="External"/><Relationship Id="rId25" Type="http://schemas.openxmlformats.org/officeDocument/2006/relationships/hyperlink" Target="http://www.ffbsportif.com/cadre/classif/classif_individuel.php?param1=132789" TargetMode="External"/><Relationship Id="rId2" Type="http://schemas.openxmlformats.org/officeDocument/2006/relationships/hyperlink" Target="http://www.ffbsportif.com/cadre/ranking/printcompet.php?compet=3701" TargetMode="External"/><Relationship Id="rId16" Type="http://schemas.openxmlformats.org/officeDocument/2006/relationships/hyperlink" Target="http://www.ffbsportif.com/cadre/classif/classif_individuel.php?param1=101282" TargetMode="External"/><Relationship Id="rId20" Type="http://schemas.openxmlformats.org/officeDocument/2006/relationships/hyperlink" Target="http://www.ffbsportif.com/cadre/classif/classif_individuel.php?param1=22067" TargetMode="External"/><Relationship Id="rId29" Type="http://schemas.openxmlformats.org/officeDocument/2006/relationships/hyperlink" Target="http://www.ffbsportif.com/cadre/classif/classif_individuel.php?param1=159130" TargetMode="External"/><Relationship Id="rId1" Type="http://schemas.openxmlformats.org/officeDocument/2006/relationships/hyperlink" Target="http://www.ffbsportif.com/cadre/classif/classif.php" TargetMode="External"/><Relationship Id="rId6" Type="http://schemas.openxmlformats.org/officeDocument/2006/relationships/hyperlink" Target="http://www.ffbsportif.com/cadre/classif/classif_individuel.php?param1=125457" TargetMode="External"/><Relationship Id="rId11" Type="http://schemas.openxmlformats.org/officeDocument/2006/relationships/hyperlink" Target="http://www.ffbsportif.com/cadre/classif/classif_individuel.php?param1=22366" TargetMode="External"/><Relationship Id="rId24" Type="http://schemas.openxmlformats.org/officeDocument/2006/relationships/hyperlink" Target="http://www.ffbsportif.com/cadre/classif/classif_individuel.php?param1=113104" TargetMode="External"/><Relationship Id="rId5" Type="http://schemas.openxmlformats.org/officeDocument/2006/relationships/hyperlink" Target="http://www.ffbsportif.com/cadre/ranking/printcompet.php?compet=3702" TargetMode="External"/><Relationship Id="rId15" Type="http://schemas.openxmlformats.org/officeDocument/2006/relationships/hyperlink" Target="http://www.ffbsportif.com/cadre/classif/classif_individuel.php?param1=22209" TargetMode="External"/><Relationship Id="rId23" Type="http://schemas.openxmlformats.org/officeDocument/2006/relationships/hyperlink" Target="http://www.ffbsportif.com/cadre/classif/classif_individuel.php?param1=21944" TargetMode="External"/><Relationship Id="rId28" Type="http://schemas.openxmlformats.org/officeDocument/2006/relationships/hyperlink" Target="http://www.ffbsportif.com/cadre/classif/classif_individuel.php?param1=21820" TargetMode="External"/><Relationship Id="rId10" Type="http://schemas.openxmlformats.org/officeDocument/2006/relationships/hyperlink" Target="http://www.ffbsportif.com/cadre/classif/classif_individuel.php?param1=103578" TargetMode="External"/><Relationship Id="rId19" Type="http://schemas.openxmlformats.org/officeDocument/2006/relationships/hyperlink" Target="http://www.ffbsportif.com/cadre/classif/classif_individuel.php?param1=13111" TargetMode="External"/><Relationship Id="rId4" Type="http://schemas.openxmlformats.org/officeDocument/2006/relationships/hyperlink" Target="http://www.ffbsportif.com/cadre/ranking/printcompet.php?compet=3700" TargetMode="External"/><Relationship Id="rId9" Type="http://schemas.openxmlformats.org/officeDocument/2006/relationships/hyperlink" Target="http://www.ffbsportif.com/cadre/classif/classif_individuel.php?param1=119674" TargetMode="External"/><Relationship Id="rId14" Type="http://schemas.openxmlformats.org/officeDocument/2006/relationships/hyperlink" Target="http://www.ffbsportif.com/cadre/classif/classif_individuel.php?param1=141673" TargetMode="External"/><Relationship Id="rId22" Type="http://schemas.openxmlformats.org/officeDocument/2006/relationships/hyperlink" Target="http://www.ffbsportif.com/cadre/classif/classif_individuel.php?param1=140803" TargetMode="External"/><Relationship Id="rId27" Type="http://schemas.openxmlformats.org/officeDocument/2006/relationships/hyperlink" Target="http://www.ffbsportif.com/cadre/classif/classif_individuel.php?param1=21821" TargetMode="External"/><Relationship Id="rId30" Type="http://schemas.openxmlformats.org/officeDocument/2006/relationships/hyperlink" Target="http://www.ffbsportif.com/cadre/classif/classif_individuel.php?param1=21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CAF45-14E8-4C88-91CE-5349149938BA}">
  <dimension ref="A1:BE36"/>
  <sheetViews>
    <sheetView tabSelected="1" workbookViewId="0">
      <selection activeCell="T33" sqref="T33"/>
    </sheetView>
  </sheetViews>
  <sheetFormatPr baseColWidth="10" defaultRowHeight="14.5" x14ac:dyDescent="0.35"/>
  <cols>
    <col min="1" max="1" width="7" customWidth="1"/>
    <col min="2" max="2" width="23.26953125" customWidth="1"/>
    <col min="3" max="3" width="9.6328125" style="5" customWidth="1"/>
    <col min="4" max="4" width="1.26953125" style="5" customWidth="1"/>
    <col min="5" max="5" width="6.453125" style="6" customWidth="1"/>
    <col min="6" max="6" width="6.81640625" style="5" customWidth="1"/>
    <col min="7" max="7" width="1" style="7" hidden="1" customWidth="1"/>
    <col min="8" max="8" width="1.1796875" hidden="1" customWidth="1"/>
    <col min="9" max="9" width="27.1796875" customWidth="1"/>
    <col min="10" max="10" width="3.7265625" hidden="1" customWidth="1"/>
    <col min="11" max="11" width="2.7265625" customWidth="1"/>
    <col min="12" max="12" width="12.90625" bestFit="1" customWidth="1"/>
    <col min="13" max="13" width="8.81640625" style="2" customWidth="1"/>
    <col min="14" max="14" width="4.81640625" bestFit="1" customWidth="1"/>
    <col min="15" max="15" width="7.7265625" customWidth="1"/>
    <col min="16" max="16" width="6.1796875" bestFit="1" customWidth="1"/>
    <col min="17" max="17" width="7" bestFit="1" customWidth="1"/>
    <col min="18" max="57" width="4.81640625" customWidth="1"/>
  </cols>
  <sheetData>
    <row r="1" spans="1:57" ht="14.5" customHeight="1" x14ac:dyDescent="0.35">
      <c r="C1"/>
      <c r="D1"/>
      <c r="E1" s="1"/>
      <c r="F1"/>
      <c r="G1"/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4</v>
      </c>
      <c r="X1" s="3" t="s">
        <v>4</v>
      </c>
      <c r="Y1" s="3" t="s">
        <v>4</v>
      </c>
      <c r="Z1" s="3" t="s">
        <v>4</v>
      </c>
      <c r="AA1" s="3" t="s">
        <v>4</v>
      </c>
      <c r="AB1" s="3" t="s">
        <v>4</v>
      </c>
      <c r="AC1" s="3" t="s">
        <v>4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4</v>
      </c>
      <c r="AO1" s="3" t="s">
        <v>4</v>
      </c>
      <c r="AP1" s="3" t="s">
        <v>4</v>
      </c>
      <c r="AQ1" s="3" t="s">
        <v>4</v>
      </c>
      <c r="AR1" s="3" t="s">
        <v>4</v>
      </c>
      <c r="AS1" s="3" t="s">
        <v>4</v>
      </c>
      <c r="AT1" s="3" t="s">
        <v>4</v>
      </c>
      <c r="AU1" s="3" t="s">
        <v>4</v>
      </c>
      <c r="AV1" s="3" t="s">
        <v>4</v>
      </c>
      <c r="AW1" s="3" t="s">
        <v>4</v>
      </c>
      <c r="AX1" s="3" t="s">
        <v>4</v>
      </c>
      <c r="AY1" s="3" t="s">
        <v>4</v>
      </c>
      <c r="AZ1" s="3" t="s">
        <v>4</v>
      </c>
      <c r="BA1" s="3" t="s">
        <v>4</v>
      </c>
      <c r="BB1" s="3" t="s">
        <v>4</v>
      </c>
      <c r="BC1" s="3" t="s">
        <v>4</v>
      </c>
      <c r="BD1" s="3" t="s">
        <v>4</v>
      </c>
      <c r="BE1" s="3" t="str">
        <f>IF(ISERROR(+VLOOKUP(CONCATENATE(BE$9),'[1]CADRE RESULTATS'!$H:$AA,3,FALSE)),"",+VLOOKUP(CONCATENATE(BE$9),'[1]CADRE RESULTATS'!$H:$AA,3,FALSE))</f>
        <v/>
      </c>
    </row>
    <row r="2" spans="1:57" x14ac:dyDescent="0.35">
      <c r="A2" s="4" t="s">
        <v>5</v>
      </c>
      <c r="C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x14ac:dyDescent="0.35">
      <c r="B3" s="9"/>
      <c r="C3"/>
      <c r="D3"/>
      <c r="E3" s="1"/>
      <c r="F3"/>
      <c r="G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21" x14ac:dyDescent="0.5">
      <c r="C4" s="10" t="s">
        <v>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1" x14ac:dyDescent="0.5">
      <c r="C5" s="10" t="s">
        <v>7</v>
      </c>
      <c r="E5" s="11" t="s">
        <v>8</v>
      </c>
      <c r="G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x14ac:dyDescent="0.35">
      <c r="C6"/>
      <c r="D6"/>
      <c r="E6" s="1"/>
      <c r="F6"/>
      <c r="G6"/>
      <c r="R6" s="12" t="s">
        <v>9</v>
      </c>
      <c r="S6" s="12" t="s">
        <v>9</v>
      </c>
      <c r="T6" s="12" t="s">
        <v>9</v>
      </c>
      <c r="U6" s="12" t="s">
        <v>10</v>
      </c>
      <c r="V6" s="12" t="s">
        <v>4</v>
      </c>
      <c r="W6" s="12" t="s">
        <v>4</v>
      </c>
      <c r="X6" s="12" t="s">
        <v>4</v>
      </c>
      <c r="Y6" s="12" t="s">
        <v>4</v>
      </c>
      <c r="Z6" s="12" t="s">
        <v>4</v>
      </c>
      <c r="AA6" s="12" t="s">
        <v>4</v>
      </c>
      <c r="AB6" s="12" t="s">
        <v>4</v>
      </c>
      <c r="AC6" s="12" t="s">
        <v>4</v>
      </c>
      <c r="AD6" s="12" t="s">
        <v>4</v>
      </c>
      <c r="AE6" s="12" t="s">
        <v>4</v>
      </c>
      <c r="AF6" s="12" t="s">
        <v>4</v>
      </c>
      <c r="AG6" s="12" t="s">
        <v>4</v>
      </c>
      <c r="AH6" s="12" t="s">
        <v>4</v>
      </c>
      <c r="AI6" s="12" t="s">
        <v>4</v>
      </c>
      <c r="AJ6" s="12" t="s">
        <v>4</v>
      </c>
      <c r="AK6" s="12" t="s">
        <v>4</v>
      </c>
      <c r="AL6" s="12" t="s">
        <v>4</v>
      </c>
      <c r="AM6" s="12" t="s">
        <v>4</v>
      </c>
      <c r="AN6" s="12" t="s">
        <v>4</v>
      </c>
      <c r="AO6" s="12" t="s">
        <v>4</v>
      </c>
      <c r="AP6" s="12" t="s">
        <v>4</v>
      </c>
      <c r="AQ6" s="12" t="s">
        <v>4</v>
      </c>
      <c r="AR6" s="12" t="s">
        <v>4</v>
      </c>
      <c r="AS6" s="12" t="s">
        <v>4</v>
      </c>
      <c r="AT6" s="12" t="s">
        <v>4</v>
      </c>
      <c r="AU6" s="12" t="s">
        <v>4</v>
      </c>
      <c r="AV6" s="12" t="s">
        <v>4</v>
      </c>
      <c r="AW6" s="12" t="s">
        <v>4</v>
      </c>
      <c r="AX6" s="12" t="s">
        <v>4</v>
      </c>
      <c r="AY6" s="12" t="s">
        <v>4</v>
      </c>
      <c r="AZ6" s="12" t="s">
        <v>4</v>
      </c>
      <c r="BA6" s="12" t="s">
        <v>4</v>
      </c>
      <c r="BB6" s="12" t="s">
        <v>4</v>
      </c>
      <c r="BC6" s="12" t="s">
        <v>4</v>
      </c>
      <c r="BD6" s="12" t="s">
        <v>4</v>
      </c>
      <c r="BE6" s="12" t="str">
        <f>IF(ISERROR(+VLOOKUP(CONCATENATE(BE$9,"nom"),'[1]CADRE RESULTATS'!$H:$AA,14,FALSE)),"",+VLOOKUP(CONCATENATE(BE$9,"nom"),'[1]CADRE RESULTATS'!$H:$AA,14,FALSE))</f>
        <v/>
      </c>
    </row>
    <row r="7" spans="1:57" x14ac:dyDescent="0.35">
      <c r="C7" s="13" t="s">
        <v>11</v>
      </c>
      <c r="G7"/>
      <c r="R7" s="14">
        <v>6</v>
      </c>
      <c r="S7" s="14">
        <v>6</v>
      </c>
      <c r="T7" s="14">
        <v>9</v>
      </c>
      <c r="U7" s="14">
        <v>12</v>
      </c>
      <c r="V7" s="14" t="s">
        <v>4</v>
      </c>
      <c r="W7" s="14" t="s">
        <v>4</v>
      </c>
      <c r="X7" s="14" t="s">
        <v>4</v>
      </c>
      <c r="Y7" s="14" t="s">
        <v>4</v>
      </c>
      <c r="Z7" s="14" t="s">
        <v>4</v>
      </c>
      <c r="AA7" s="14" t="s">
        <v>4</v>
      </c>
      <c r="AB7" s="14" t="s">
        <v>4</v>
      </c>
      <c r="AC7" s="14" t="s">
        <v>4</v>
      </c>
      <c r="AD7" s="14" t="s">
        <v>4</v>
      </c>
      <c r="AE7" s="14" t="s">
        <v>4</v>
      </c>
      <c r="AF7" s="14" t="s">
        <v>4</v>
      </c>
      <c r="AG7" s="14" t="s">
        <v>4</v>
      </c>
      <c r="AH7" s="14" t="s">
        <v>4</v>
      </c>
      <c r="AI7" s="14" t="s">
        <v>4</v>
      </c>
      <c r="AJ7" s="14" t="s">
        <v>4</v>
      </c>
      <c r="AK7" s="14" t="s">
        <v>4</v>
      </c>
      <c r="AL7" s="14" t="s">
        <v>4</v>
      </c>
      <c r="AM7" s="14" t="s">
        <v>4</v>
      </c>
      <c r="AN7" s="14" t="s">
        <v>4</v>
      </c>
      <c r="AO7" s="14" t="s">
        <v>4</v>
      </c>
      <c r="AP7" s="14" t="s">
        <v>4</v>
      </c>
      <c r="AQ7" s="14" t="s">
        <v>4</v>
      </c>
      <c r="AR7" s="14" t="s">
        <v>4</v>
      </c>
      <c r="AS7" s="14" t="s">
        <v>4</v>
      </c>
      <c r="AT7" s="14" t="s">
        <v>4</v>
      </c>
      <c r="AU7" s="14" t="s">
        <v>4</v>
      </c>
      <c r="AV7" s="14" t="s">
        <v>4</v>
      </c>
      <c r="AW7" s="14" t="s">
        <v>4</v>
      </c>
      <c r="AX7" s="14" t="s">
        <v>4</v>
      </c>
      <c r="AY7" s="14" t="s">
        <v>4</v>
      </c>
      <c r="AZ7" s="14" t="s">
        <v>4</v>
      </c>
      <c r="BA7" s="14" t="s">
        <v>4</v>
      </c>
      <c r="BB7" s="14" t="s">
        <v>4</v>
      </c>
      <c r="BC7" s="14" t="s">
        <v>4</v>
      </c>
      <c r="BD7" s="14" t="s">
        <v>4</v>
      </c>
      <c r="BE7" s="14" t="str">
        <f>IF(ISERROR(+VLOOKUP(CONCATENATE(BE$9,"nom"),'[1]CADRE RESULTATS'!$H:$AA,15,FALSE)),"",+VLOOKUP(CONCATENATE(BE$9,"nom"),'[1]CADRE RESULTATS'!$H:$AA,15,FALSE))</f>
        <v/>
      </c>
    </row>
    <row r="8" spans="1:57" ht="19" thickBot="1" x14ac:dyDescent="0.5">
      <c r="A8" s="15"/>
      <c r="B8" s="16" t="s">
        <v>12</v>
      </c>
      <c r="C8" s="15"/>
      <c r="D8" s="15"/>
      <c r="E8" s="17"/>
      <c r="F8" s="15"/>
      <c r="G8" s="15"/>
      <c r="H8" s="15"/>
      <c r="I8" s="15"/>
      <c r="J8" s="15"/>
      <c r="K8" s="15"/>
      <c r="L8" s="18"/>
      <c r="M8" s="19"/>
      <c r="N8" s="18"/>
      <c r="O8" s="20"/>
      <c r="Q8" s="21"/>
      <c r="R8" s="22">
        <f>IF(ISERROR(+VLOOKUP(CONCATENATE(R$9,"nom"),'[1]CADRE RESULTATS'!$H:$AA,12,FALSE)),"",+VLOOKUP(CONCATENATE(R$9,"nom"),'[1]CADRE RESULTATS'!$H:$AA,12,FALSE))</f>
        <v>141</v>
      </c>
      <c r="S8" s="22">
        <f>IF(ISERROR(+VLOOKUP(CONCATENATE(S$9,"nom"),'[1]CADRE RESULTATS'!$H:$AA,12,FALSE)),"",+VLOOKUP(CONCATENATE(S$9,"nom"),'[1]CADRE RESULTATS'!$H:$AA,12,FALSE))</f>
        <v>141</v>
      </c>
      <c r="T8" s="22">
        <f>IF(ISERROR(+VLOOKUP(CONCATENATE(T$9,"nom"),'[1]CADRE RESULTATS'!$H:$AA,12,FALSE)),"",+VLOOKUP(CONCATENATE(T$9,"nom"),'[1]CADRE RESULTATS'!$H:$AA,12,FALSE))</f>
        <v>226</v>
      </c>
      <c r="U8" s="22">
        <f>IF(ISERROR(+VLOOKUP(CONCATENATE(U$9,"nom"),'[1]CADRE RESULTATS'!$H:$AA,12,FALSE)),"",+VLOOKUP(CONCATENATE(U$9,"nom"),'[1]CADRE RESULTATS'!$H:$AA,12,FALSE))</f>
        <v>263</v>
      </c>
      <c r="V8" s="22" t="s">
        <v>4</v>
      </c>
      <c r="W8" s="22" t="s">
        <v>4</v>
      </c>
      <c r="X8" s="22" t="s">
        <v>4</v>
      </c>
      <c r="Y8" s="22" t="s">
        <v>4</v>
      </c>
      <c r="Z8" s="22" t="s">
        <v>4</v>
      </c>
      <c r="AA8" s="22" t="s">
        <v>4</v>
      </c>
      <c r="AB8" s="22" t="s">
        <v>4</v>
      </c>
      <c r="AC8" s="22" t="s">
        <v>4</v>
      </c>
      <c r="AD8" s="22" t="s">
        <v>4</v>
      </c>
      <c r="AE8" s="22" t="s">
        <v>4</v>
      </c>
      <c r="AF8" s="22" t="s">
        <v>4</v>
      </c>
      <c r="AG8" s="22" t="s">
        <v>4</v>
      </c>
      <c r="AH8" s="22" t="s">
        <v>4</v>
      </c>
      <c r="AI8" s="22" t="s">
        <v>4</v>
      </c>
      <c r="AJ8" s="22" t="s">
        <v>4</v>
      </c>
      <c r="AK8" s="22" t="s">
        <v>4</v>
      </c>
      <c r="AL8" s="22" t="s">
        <v>4</v>
      </c>
      <c r="AM8" s="22" t="s">
        <v>4</v>
      </c>
      <c r="AN8" s="22" t="s">
        <v>4</v>
      </c>
      <c r="AO8" s="22" t="s">
        <v>4</v>
      </c>
      <c r="AP8" s="22" t="s">
        <v>4</v>
      </c>
      <c r="AQ8" s="22" t="s">
        <v>4</v>
      </c>
      <c r="AR8" s="22" t="s">
        <v>4</v>
      </c>
      <c r="AS8" s="22" t="s">
        <v>4</v>
      </c>
      <c r="AT8" s="22" t="s">
        <v>4</v>
      </c>
      <c r="AU8" s="22" t="s">
        <v>4</v>
      </c>
      <c r="AV8" s="22" t="s">
        <v>4</v>
      </c>
      <c r="AW8" s="22" t="s">
        <v>4</v>
      </c>
      <c r="AX8" s="22" t="s">
        <v>4</v>
      </c>
      <c r="AY8" s="22" t="s">
        <v>4</v>
      </c>
      <c r="AZ8" s="22" t="s">
        <v>4</v>
      </c>
      <c r="BA8" s="22" t="s">
        <v>4</v>
      </c>
      <c r="BB8" s="22" t="s">
        <v>4</v>
      </c>
      <c r="BC8" s="22" t="s">
        <v>4</v>
      </c>
      <c r="BD8" s="22" t="s">
        <v>4</v>
      </c>
      <c r="BE8" s="22"/>
    </row>
    <row r="9" spans="1:57" ht="18.5" x14ac:dyDescent="0.35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8"/>
      <c r="M9" s="19"/>
      <c r="N9" s="18"/>
      <c r="O9" s="20"/>
      <c r="Q9" s="21"/>
      <c r="R9" s="23">
        <v>1</v>
      </c>
      <c r="S9" s="23">
        <v>2</v>
      </c>
      <c r="T9" s="23">
        <v>3</v>
      </c>
      <c r="U9" s="23">
        <v>4</v>
      </c>
      <c r="V9" s="24">
        <v>5</v>
      </c>
      <c r="W9" s="24">
        <v>6</v>
      </c>
      <c r="X9" s="24">
        <v>7</v>
      </c>
      <c r="Y9" s="24">
        <v>8</v>
      </c>
      <c r="Z9" s="24">
        <v>9</v>
      </c>
      <c r="AA9" s="24">
        <v>10</v>
      </c>
      <c r="AB9" s="24">
        <v>11</v>
      </c>
      <c r="AC9" s="24">
        <v>12</v>
      </c>
      <c r="AD9" s="24">
        <v>13</v>
      </c>
      <c r="AE9" s="24">
        <v>14</v>
      </c>
      <c r="AF9" s="24">
        <v>15</v>
      </c>
      <c r="AG9" s="24">
        <v>16</v>
      </c>
      <c r="AH9" s="24">
        <v>17</v>
      </c>
      <c r="AI9" s="24">
        <v>18</v>
      </c>
      <c r="AJ9" s="24">
        <v>19</v>
      </c>
      <c r="AK9" s="24">
        <v>20</v>
      </c>
      <c r="AL9" s="24">
        <v>21</v>
      </c>
      <c r="AM9" s="24">
        <v>22</v>
      </c>
      <c r="AN9" s="24">
        <v>23</v>
      </c>
      <c r="AO9" s="24">
        <v>24</v>
      </c>
      <c r="AP9" s="24">
        <v>25</v>
      </c>
      <c r="AQ9" s="24">
        <v>26</v>
      </c>
      <c r="AR9" s="24">
        <v>27</v>
      </c>
      <c r="AS9" s="24">
        <v>28</v>
      </c>
      <c r="AT9" s="24">
        <v>29</v>
      </c>
      <c r="AU9" s="24">
        <v>30</v>
      </c>
      <c r="AV9" s="24">
        <v>31</v>
      </c>
      <c r="AW9" s="24">
        <v>32</v>
      </c>
      <c r="AX9" s="24">
        <v>33</v>
      </c>
      <c r="AY9" s="24">
        <v>34</v>
      </c>
      <c r="AZ9" s="24">
        <v>35</v>
      </c>
      <c r="BA9" s="24">
        <v>36</v>
      </c>
      <c r="BB9" s="24">
        <v>37</v>
      </c>
      <c r="BC9" s="24">
        <v>38</v>
      </c>
      <c r="BD9" s="24">
        <v>39</v>
      </c>
      <c r="BE9" s="24">
        <v>40</v>
      </c>
    </row>
    <row r="10" spans="1:57" ht="19" thickBot="1" x14ac:dyDescent="0.5">
      <c r="A10" s="15"/>
      <c r="B10" s="15"/>
      <c r="C10" s="15"/>
      <c r="D10" s="15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5">
        <v>141</v>
      </c>
      <c r="S10" s="25">
        <v>141</v>
      </c>
      <c r="T10" s="25">
        <v>226</v>
      </c>
      <c r="U10" s="25">
        <v>263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f t="shared" ref="BE10:CN10" si="0">SUM(BE12:BE46)</f>
        <v>0</v>
      </c>
    </row>
    <row r="11" spans="1:57" ht="53" thickBot="1" x14ac:dyDescent="0.5">
      <c r="A11" s="26" t="s">
        <v>13</v>
      </c>
      <c r="B11" s="26" t="s">
        <v>14</v>
      </c>
      <c r="C11" s="26" t="s">
        <v>15</v>
      </c>
      <c r="D11" s="26" t="s">
        <v>16</v>
      </c>
      <c r="E11" s="27" t="s">
        <v>17</v>
      </c>
      <c r="F11" s="26" t="s">
        <v>18</v>
      </c>
      <c r="G11" s="28" t="s">
        <v>19</v>
      </c>
      <c r="H11" s="26" t="s">
        <v>20</v>
      </c>
      <c r="I11" s="26" t="s">
        <v>19</v>
      </c>
      <c r="J11" s="29" t="s">
        <v>21</v>
      </c>
      <c r="K11" s="29"/>
      <c r="L11" s="30" t="s">
        <v>22</v>
      </c>
      <c r="M11" s="30" t="s">
        <v>23</v>
      </c>
      <c r="N11" s="30" t="s">
        <v>24</v>
      </c>
      <c r="O11" s="30" t="s">
        <v>25</v>
      </c>
      <c r="P11" s="30" t="s">
        <v>26</v>
      </c>
      <c r="Q11" s="31" t="s">
        <v>27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27.5" customHeight="1" thickBot="1" x14ac:dyDescent="0.5">
      <c r="A12" s="34">
        <v>125457</v>
      </c>
      <c r="B12" s="35" t="s">
        <v>28</v>
      </c>
      <c r="C12" s="36" t="s">
        <v>29</v>
      </c>
      <c r="D12" s="36">
        <v>1</v>
      </c>
      <c r="E12" s="37">
        <v>18.61</v>
      </c>
      <c r="F12" s="36">
        <v>12</v>
      </c>
      <c r="G12" s="36" t="s">
        <v>30</v>
      </c>
      <c r="H12" s="38" t="s">
        <v>31</v>
      </c>
      <c r="I12" s="39" t="s">
        <v>30</v>
      </c>
      <c r="J12" s="40"/>
      <c r="K12" s="41">
        <v>1</v>
      </c>
      <c r="L12" s="42" t="s">
        <v>29</v>
      </c>
      <c r="M12" s="43">
        <v>18.61</v>
      </c>
      <c r="N12" s="44">
        <v>2</v>
      </c>
      <c r="O12" s="44">
        <v>59</v>
      </c>
      <c r="P12" s="45">
        <v>59</v>
      </c>
      <c r="Q12" s="46"/>
      <c r="R12" s="47">
        <v>28</v>
      </c>
      <c r="S12" s="47">
        <v>31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f>IF(ISERROR(+VLOOKUP(CONCATENATE(BE$9,$B12),'[1]CADRE RESULTATS'!$H:$AA,13,FALSE)),0,+VLOOKUP(CONCATENATE(BE$9,$B12),'[1]CADRE RESULTATS'!$H:$AA,13,FALSE))</f>
        <v>0</v>
      </c>
    </row>
    <row r="13" spans="1:57" ht="15" customHeight="1" thickBot="1" x14ac:dyDescent="0.5">
      <c r="A13" s="48">
        <v>144779</v>
      </c>
      <c r="B13" s="49" t="s">
        <v>32</v>
      </c>
      <c r="C13" s="50" t="s">
        <v>33</v>
      </c>
      <c r="D13" s="50">
        <v>0</v>
      </c>
      <c r="E13" s="51">
        <v>11.77</v>
      </c>
      <c r="F13" s="50">
        <v>8</v>
      </c>
      <c r="G13" s="50" t="s">
        <v>34</v>
      </c>
      <c r="H13" s="52" t="s">
        <v>31</v>
      </c>
      <c r="I13" s="39" t="s">
        <v>34</v>
      </c>
      <c r="J13" s="40"/>
      <c r="K13" s="53">
        <v>2</v>
      </c>
      <c r="L13" s="54" t="s">
        <v>33</v>
      </c>
      <c r="M13" s="43">
        <v>11.77</v>
      </c>
      <c r="N13" s="44">
        <v>2</v>
      </c>
      <c r="O13" s="44">
        <v>53</v>
      </c>
      <c r="P13" s="45">
        <v>53</v>
      </c>
      <c r="Q13" s="46"/>
      <c r="R13" s="47">
        <v>25</v>
      </c>
      <c r="S13" s="47">
        <v>28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f>IF(ISERROR(+VLOOKUP(CONCATENATE(BE$9,$B13),'[1]CADRE RESULTATS'!$H:$AA,13,FALSE)),0,+VLOOKUP(CONCATENATE(BE$9,$B13),'[1]CADRE RESULTATS'!$H:$AA,13,FALSE))</f>
        <v>0</v>
      </c>
    </row>
    <row r="14" spans="1:57" ht="15" customHeight="1" thickBot="1" x14ac:dyDescent="0.5">
      <c r="A14" s="48">
        <v>22103</v>
      </c>
      <c r="B14" s="49" t="s">
        <v>35</v>
      </c>
      <c r="C14" s="50" t="s">
        <v>36</v>
      </c>
      <c r="D14" s="50">
        <v>1</v>
      </c>
      <c r="E14" s="51">
        <v>6.2</v>
      </c>
      <c r="F14" s="50">
        <v>10</v>
      </c>
      <c r="G14" s="50" t="s">
        <v>37</v>
      </c>
      <c r="H14" s="52" t="s">
        <v>31</v>
      </c>
      <c r="I14" s="39" t="s">
        <v>37</v>
      </c>
      <c r="J14" s="40"/>
      <c r="K14" s="41">
        <v>1</v>
      </c>
      <c r="L14" s="42" t="s">
        <v>36</v>
      </c>
      <c r="M14" s="43">
        <v>6.2</v>
      </c>
      <c r="N14" s="44">
        <v>3</v>
      </c>
      <c r="O14" s="44">
        <v>67</v>
      </c>
      <c r="P14" s="45">
        <v>67</v>
      </c>
      <c r="Q14" s="46"/>
      <c r="R14" s="47">
        <v>22</v>
      </c>
      <c r="S14" s="47">
        <v>22</v>
      </c>
      <c r="T14" s="47">
        <v>0</v>
      </c>
      <c r="U14" s="47">
        <v>23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0</v>
      </c>
      <c r="AZ14" s="47"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f>IF(ISERROR(+VLOOKUP(CONCATENATE(BE$9,$B14),'[1]CADRE RESULTATS'!$H:$AA,13,FALSE)),0,+VLOOKUP(CONCATENATE(BE$9,$B14),'[1]CADRE RESULTATS'!$H:$AA,13,FALSE))</f>
        <v>0</v>
      </c>
    </row>
    <row r="15" spans="1:57" ht="15" customHeight="1" thickBot="1" x14ac:dyDescent="0.5">
      <c r="A15" s="48">
        <v>22476</v>
      </c>
      <c r="B15" s="49" t="s">
        <v>38</v>
      </c>
      <c r="C15" s="50" t="s">
        <v>36</v>
      </c>
      <c r="D15" s="50">
        <v>1</v>
      </c>
      <c r="E15" s="51">
        <v>9.52</v>
      </c>
      <c r="F15" s="50">
        <v>12</v>
      </c>
      <c r="G15" s="50" t="s">
        <v>30</v>
      </c>
      <c r="H15" s="52" t="s">
        <v>31</v>
      </c>
      <c r="I15" s="39" t="s">
        <v>30</v>
      </c>
      <c r="J15" s="40"/>
      <c r="K15" s="53">
        <v>2</v>
      </c>
      <c r="L15" s="54" t="s">
        <v>36</v>
      </c>
      <c r="M15" s="43">
        <v>9.52</v>
      </c>
      <c r="N15" s="44">
        <v>2</v>
      </c>
      <c r="O15" s="44">
        <v>56</v>
      </c>
      <c r="P15" s="45">
        <v>56</v>
      </c>
      <c r="Q15" s="46"/>
      <c r="R15" s="47">
        <v>31</v>
      </c>
      <c r="S15" s="47">
        <v>25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f>IF(ISERROR(+VLOOKUP(CONCATENATE(BE$9,$B15),'[1]CADRE RESULTATS'!$H:$AA,13,FALSE)),0,+VLOOKUP(CONCATENATE(BE$9,$B15),'[1]CADRE RESULTATS'!$H:$AA,13,FALSE))</f>
        <v>0</v>
      </c>
    </row>
    <row r="16" spans="1:57" ht="15" customHeight="1" thickBot="1" x14ac:dyDescent="0.5">
      <c r="A16" s="48">
        <v>22104</v>
      </c>
      <c r="B16" s="49" t="s">
        <v>39</v>
      </c>
      <c r="C16" s="50" t="s">
        <v>36</v>
      </c>
      <c r="D16" s="50">
        <v>1</v>
      </c>
      <c r="E16" s="51">
        <v>5.2</v>
      </c>
      <c r="F16" s="50">
        <v>5</v>
      </c>
      <c r="G16" s="50" t="s">
        <v>40</v>
      </c>
      <c r="H16" s="52" t="s">
        <v>31</v>
      </c>
      <c r="I16" s="39" t="s">
        <v>40</v>
      </c>
      <c r="J16" s="40"/>
      <c r="K16" s="53">
        <v>3</v>
      </c>
      <c r="L16" s="54" t="s">
        <v>36</v>
      </c>
      <c r="M16" s="43">
        <v>5.2</v>
      </c>
      <c r="N16" s="44">
        <v>1</v>
      </c>
      <c r="O16" s="44">
        <v>40</v>
      </c>
      <c r="P16" s="45">
        <v>40</v>
      </c>
      <c r="Q16" s="46"/>
      <c r="R16" s="47">
        <v>0</v>
      </c>
      <c r="S16" s="47">
        <v>0</v>
      </c>
      <c r="T16" s="47">
        <v>0</v>
      </c>
      <c r="U16" s="47">
        <v>40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f>IF(ISERROR(+VLOOKUP(CONCATENATE(BE$9,$B16),'[1]CADRE RESULTATS'!$H:$AA,13,FALSE)),0,+VLOOKUP(CONCATENATE(BE$9,$B16),'[1]CADRE RESULTATS'!$H:$AA,13,FALSE))</f>
        <v>0</v>
      </c>
    </row>
    <row r="17" spans="1:57" ht="15" customHeight="1" thickBot="1" x14ac:dyDescent="0.5">
      <c r="A17" s="48">
        <v>22067</v>
      </c>
      <c r="B17" s="49" t="s">
        <v>41</v>
      </c>
      <c r="C17" s="50" t="s">
        <v>36</v>
      </c>
      <c r="D17" s="50">
        <v>1</v>
      </c>
      <c r="E17" s="51">
        <v>5.32</v>
      </c>
      <c r="F17" s="50">
        <v>5</v>
      </c>
      <c r="G17" s="50" t="s">
        <v>42</v>
      </c>
      <c r="H17" s="52" t="s">
        <v>31</v>
      </c>
      <c r="I17" s="39" t="s">
        <v>42</v>
      </c>
      <c r="J17" s="40"/>
      <c r="K17" s="53">
        <v>4</v>
      </c>
      <c r="L17" s="54" t="s">
        <v>36</v>
      </c>
      <c r="M17" s="43">
        <v>5.32</v>
      </c>
      <c r="N17" s="44">
        <v>1</v>
      </c>
      <c r="O17" s="44">
        <v>33</v>
      </c>
      <c r="P17" s="45">
        <v>33</v>
      </c>
      <c r="Q17" s="46"/>
      <c r="R17" s="47">
        <v>0</v>
      </c>
      <c r="S17" s="47">
        <v>0</v>
      </c>
      <c r="T17" s="47">
        <v>0</v>
      </c>
      <c r="U17" s="47">
        <v>33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f>IF(ISERROR(+VLOOKUP(CONCATENATE(BE$9,$B17),'[1]CADRE RESULTATS'!$H:$AA,13,FALSE)),0,+VLOOKUP(CONCATENATE(BE$9,$B17),'[1]CADRE RESULTATS'!$H:$AA,13,FALSE))</f>
        <v>0</v>
      </c>
    </row>
    <row r="18" spans="1:57" ht="15" customHeight="1" thickBot="1" x14ac:dyDescent="0.5">
      <c r="A18" s="48">
        <v>21821</v>
      </c>
      <c r="B18" s="49" t="s">
        <v>43</v>
      </c>
      <c r="C18" s="50" t="s">
        <v>36</v>
      </c>
      <c r="D18" s="50">
        <v>1</v>
      </c>
      <c r="E18" s="51">
        <v>5.6</v>
      </c>
      <c r="F18" s="50">
        <v>2</v>
      </c>
      <c r="G18" s="50" t="s">
        <v>40</v>
      </c>
      <c r="H18" s="52" t="s">
        <v>31</v>
      </c>
      <c r="I18" s="39" t="s">
        <v>40</v>
      </c>
      <c r="J18">
        <v>18</v>
      </c>
      <c r="K18" s="53">
        <v>5</v>
      </c>
      <c r="L18" s="54" t="s">
        <v>36</v>
      </c>
      <c r="M18" s="43">
        <v>5.6</v>
      </c>
      <c r="N18" s="44">
        <v>1</v>
      </c>
      <c r="O18" s="44">
        <v>20</v>
      </c>
      <c r="P18" s="45">
        <v>20</v>
      </c>
      <c r="Q18" s="46"/>
      <c r="R18" s="47">
        <v>0</v>
      </c>
      <c r="S18" s="47">
        <v>0</v>
      </c>
      <c r="T18" s="47">
        <v>0</v>
      </c>
      <c r="U18" s="47">
        <v>20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f>IF(ISERROR(+VLOOKUP(CONCATENATE(BE$9,$B18),'[1]CADRE RESULTATS'!$H:$AA,13,FALSE)),0,+VLOOKUP(CONCATENATE(BE$9,$B18),'[1]CADRE RESULTATS'!$H:$AA,13,FALSE))</f>
        <v>0</v>
      </c>
    </row>
    <row r="19" spans="1:57" ht="15" customHeight="1" thickBot="1" x14ac:dyDescent="0.5">
      <c r="A19" s="48">
        <v>140803</v>
      </c>
      <c r="B19" s="49" t="s">
        <v>44</v>
      </c>
      <c r="C19" s="50" t="s">
        <v>36</v>
      </c>
      <c r="D19" s="50">
        <v>1</v>
      </c>
      <c r="E19" s="51">
        <v>3.29</v>
      </c>
      <c r="F19" s="50">
        <v>3</v>
      </c>
      <c r="G19" s="50" t="s">
        <v>45</v>
      </c>
      <c r="H19" s="52" t="s">
        <v>31</v>
      </c>
      <c r="I19" s="39" t="s">
        <v>45</v>
      </c>
      <c r="K19" s="53">
        <v>6</v>
      </c>
      <c r="L19" s="54" t="s">
        <v>36</v>
      </c>
      <c r="M19" s="43">
        <v>3.29</v>
      </c>
      <c r="N19" s="44">
        <v>1</v>
      </c>
      <c r="O19" s="44">
        <v>19</v>
      </c>
      <c r="P19" s="45">
        <v>19</v>
      </c>
      <c r="Q19" s="46"/>
      <c r="R19" s="47">
        <v>0</v>
      </c>
      <c r="S19" s="47">
        <v>19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f>IF(ISERROR(+VLOOKUP(CONCATENATE(BE$9,$B19),'[1]CADRE RESULTATS'!$H:$AA,13,FALSE)),0,+VLOOKUP(CONCATENATE(BE$9,$B19),'[1]CADRE RESULTATS'!$H:$AA,13,FALSE))</f>
        <v>0</v>
      </c>
    </row>
    <row r="20" spans="1:57" ht="15" customHeight="1" thickBot="1" x14ac:dyDescent="0.5">
      <c r="A20" s="48">
        <v>112316</v>
      </c>
      <c r="B20" s="49" t="s">
        <v>46</v>
      </c>
      <c r="C20" s="50" t="s">
        <v>36</v>
      </c>
      <c r="D20" s="50">
        <v>1</v>
      </c>
      <c r="E20" s="51">
        <v>3.15</v>
      </c>
      <c r="F20" s="50">
        <v>2</v>
      </c>
      <c r="G20" s="50" t="s">
        <v>40</v>
      </c>
      <c r="H20" s="52" t="s">
        <v>31</v>
      </c>
      <c r="I20" s="39" t="s">
        <v>40</v>
      </c>
      <c r="K20" s="53">
        <v>7</v>
      </c>
      <c r="L20" s="54" t="s">
        <v>36</v>
      </c>
      <c r="M20" s="43">
        <v>3.15</v>
      </c>
      <c r="N20" s="44">
        <v>1</v>
      </c>
      <c r="O20" s="44">
        <v>17</v>
      </c>
      <c r="P20" s="45">
        <v>17</v>
      </c>
      <c r="Q20" s="46"/>
      <c r="R20" s="47">
        <v>0</v>
      </c>
      <c r="S20" s="47">
        <v>0</v>
      </c>
      <c r="T20" s="47">
        <v>0</v>
      </c>
      <c r="U20" s="47">
        <v>17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f>IF(ISERROR(+VLOOKUP(CONCATENATE(BE$9,$B20),'[1]CADRE RESULTATS'!$H:$AA,13,FALSE)),0,+VLOOKUP(CONCATENATE(BE$9,$B20),'[1]CADRE RESULTATS'!$H:$AA,13,FALSE))</f>
        <v>0</v>
      </c>
    </row>
    <row r="21" spans="1:57" ht="15" customHeight="1" thickBot="1" x14ac:dyDescent="0.5">
      <c r="A21" s="48">
        <v>13111</v>
      </c>
      <c r="B21" s="49" t="s">
        <v>47</v>
      </c>
      <c r="C21" s="50" t="s">
        <v>48</v>
      </c>
      <c r="D21" s="50">
        <v>1</v>
      </c>
      <c r="E21" s="51">
        <v>4.38</v>
      </c>
      <c r="F21" s="50">
        <v>10</v>
      </c>
      <c r="G21" s="50" t="s">
        <v>49</v>
      </c>
      <c r="H21" s="52" t="s">
        <v>31</v>
      </c>
      <c r="I21" s="39" t="s">
        <v>49</v>
      </c>
      <c r="K21" s="41">
        <v>1</v>
      </c>
      <c r="L21" s="42" t="s">
        <v>48</v>
      </c>
      <c r="M21" s="43">
        <v>4.38</v>
      </c>
      <c r="N21" s="44">
        <v>3</v>
      </c>
      <c r="O21" s="44">
        <v>62</v>
      </c>
      <c r="P21" s="45">
        <v>62</v>
      </c>
      <c r="Q21" s="46"/>
      <c r="R21" s="47">
        <v>19</v>
      </c>
      <c r="S21" s="47">
        <v>16</v>
      </c>
      <c r="T21" s="47">
        <v>0</v>
      </c>
      <c r="U21" s="47">
        <v>27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f>IF(ISERROR(+VLOOKUP(CONCATENATE(BE$9,$B21),'[1]CADRE RESULTATS'!$H:$AA,13,FALSE)),0,+VLOOKUP(CONCATENATE(BE$9,$B21),'[1]CADRE RESULTATS'!$H:$AA,13,FALSE))</f>
        <v>0</v>
      </c>
    </row>
    <row r="22" spans="1:57" ht="15" customHeight="1" thickBot="1" x14ac:dyDescent="0.5">
      <c r="A22" s="48">
        <v>22366</v>
      </c>
      <c r="B22" s="49" t="s">
        <v>50</v>
      </c>
      <c r="C22" s="50" t="s">
        <v>48</v>
      </c>
      <c r="D22" s="50">
        <v>1</v>
      </c>
      <c r="E22" s="51">
        <v>5.0599999999999996</v>
      </c>
      <c r="F22" s="50">
        <v>6</v>
      </c>
      <c r="G22" s="50" t="s">
        <v>51</v>
      </c>
      <c r="H22" s="52" t="s">
        <v>31</v>
      </c>
      <c r="I22" s="39" t="s">
        <v>51</v>
      </c>
      <c r="K22" s="53">
        <v>2</v>
      </c>
      <c r="L22" s="54" t="s">
        <v>48</v>
      </c>
      <c r="M22" s="43">
        <v>5.0599999999999996</v>
      </c>
      <c r="N22" s="44">
        <v>1</v>
      </c>
      <c r="O22" s="44">
        <v>37</v>
      </c>
      <c r="P22" s="45">
        <v>37</v>
      </c>
      <c r="Q22" s="46"/>
      <c r="R22" s="47">
        <v>0</v>
      </c>
      <c r="S22" s="47">
        <v>0</v>
      </c>
      <c r="T22" s="47">
        <v>0</v>
      </c>
      <c r="U22" s="47">
        <v>37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f>IF(ISERROR(+VLOOKUP(CONCATENATE(BE$9,$B22),'[1]CADRE RESULTATS'!$H:$AA,13,FALSE)),0,+VLOOKUP(CONCATENATE(BE$9,$B22),'[1]CADRE RESULTATS'!$H:$AA,13,FALSE))</f>
        <v>0</v>
      </c>
    </row>
    <row r="23" spans="1:57" ht="15" customHeight="1" thickBot="1" x14ac:dyDescent="0.5">
      <c r="A23" s="48">
        <v>21810</v>
      </c>
      <c r="B23" s="49" t="s">
        <v>52</v>
      </c>
      <c r="C23" s="50" t="s">
        <v>48</v>
      </c>
      <c r="D23" s="50">
        <v>1</v>
      </c>
      <c r="E23" s="51">
        <v>4.54</v>
      </c>
      <c r="F23" s="50">
        <v>6</v>
      </c>
      <c r="G23" s="50" t="s">
        <v>42</v>
      </c>
      <c r="H23" s="52" t="s">
        <v>31</v>
      </c>
      <c r="I23" s="39" t="s">
        <v>42</v>
      </c>
      <c r="J23">
        <v>9</v>
      </c>
      <c r="K23" s="53">
        <v>3</v>
      </c>
      <c r="L23" s="54" t="s">
        <v>48</v>
      </c>
      <c r="M23" s="43">
        <v>4.54</v>
      </c>
      <c r="N23" s="44">
        <v>1</v>
      </c>
      <c r="O23" s="44">
        <v>30</v>
      </c>
      <c r="P23" s="45">
        <v>30</v>
      </c>
      <c r="Q23" s="46"/>
      <c r="R23" s="47">
        <v>0</v>
      </c>
      <c r="S23" s="47">
        <v>0</v>
      </c>
      <c r="T23" s="47">
        <v>0</v>
      </c>
      <c r="U23" s="47">
        <v>30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f>IF(ISERROR(+VLOOKUP(CONCATENATE(BE$9,$B23),'[1]CADRE RESULTATS'!$H:$AA,13,FALSE)),0,+VLOOKUP(CONCATENATE(BE$9,$B23),'[1]CADRE RESULTATS'!$H:$AA,13,FALSE))</f>
        <v>0</v>
      </c>
    </row>
    <row r="24" spans="1:57" ht="15" customHeight="1" thickBot="1" x14ac:dyDescent="0.5">
      <c r="A24" s="48">
        <v>18535</v>
      </c>
      <c r="B24" s="49" t="s">
        <v>53</v>
      </c>
      <c r="C24" s="50" t="s">
        <v>48</v>
      </c>
      <c r="D24" s="50">
        <v>0</v>
      </c>
      <c r="E24" s="51">
        <v>2.09</v>
      </c>
      <c r="F24" s="50">
        <v>3</v>
      </c>
      <c r="G24" s="50" t="s">
        <v>54</v>
      </c>
      <c r="H24" s="52" t="s">
        <v>31</v>
      </c>
      <c r="I24" s="39" t="s">
        <v>54</v>
      </c>
      <c r="J24">
        <v>18</v>
      </c>
      <c r="K24" s="53">
        <v>4</v>
      </c>
      <c r="L24" s="54" t="s">
        <v>48</v>
      </c>
      <c r="M24" s="43">
        <v>2.09</v>
      </c>
      <c r="N24" s="44">
        <v>1</v>
      </c>
      <c r="O24" s="44">
        <v>16</v>
      </c>
      <c r="P24" s="45">
        <v>16</v>
      </c>
      <c r="Q24" s="46"/>
      <c r="R24" s="47">
        <v>16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f>IF(ISERROR(+VLOOKUP(CONCATENATE(BE$9,$B24),'[1]CADRE RESULTATS'!$H:$AA,13,FALSE)),0,+VLOOKUP(CONCATENATE(BE$9,$B24),'[1]CADRE RESULTATS'!$H:$AA,13,FALSE))</f>
        <v>0</v>
      </c>
    </row>
    <row r="25" spans="1:57" ht="15" customHeight="1" thickBot="1" x14ac:dyDescent="0.5">
      <c r="A25" s="48">
        <v>22209</v>
      </c>
      <c r="B25" s="49" t="s">
        <v>55</v>
      </c>
      <c r="C25" s="50" t="s">
        <v>48</v>
      </c>
      <c r="D25" s="50">
        <v>1</v>
      </c>
      <c r="E25" s="51">
        <v>3.47</v>
      </c>
      <c r="F25" s="50">
        <v>2</v>
      </c>
      <c r="G25" s="50" t="s">
        <v>42</v>
      </c>
      <c r="H25" s="52" t="s">
        <v>31</v>
      </c>
      <c r="I25" s="39" t="s">
        <v>42</v>
      </c>
      <c r="K25" s="53">
        <v>5</v>
      </c>
      <c r="L25" s="54" t="s">
        <v>48</v>
      </c>
      <c r="M25" s="43">
        <v>3.47</v>
      </c>
      <c r="N25" s="44">
        <v>1</v>
      </c>
      <c r="O25" s="44">
        <v>13</v>
      </c>
      <c r="P25" s="45">
        <v>13</v>
      </c>
      <c r="Q25" s="46"/>
      <c r="R25" s="47">
        <v>0</v>
      </c>
      <c r="S25" s="47">
        <v>0</v>
      </c>
      <c r="T25" s="47">
        <v>0</v>
      </c>
      <c r="U25" s="47">
        <v>13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f>IF(ISERROR(+VLOOKUP(CONCATENATE(BE$9,$B25),'[1]CADRE RESULTATS'!$H:$AA,13,FALSE)),0,+VLOOKUP(CONCATENATE(BE$9,$B25),'[1]CADRE RESULTATS'!$H:$AA,13,FALSE))</f>
        <v>0</v>
      </c>
    </row>
    <row r="26" spans="1:57" ht="15" customHeight="1" thickBot="1" x14ac:dyDescent="0.5">
      <c r="A26" s="48">
        <v>144788</v>
      </c>
      <c r="B26" s="49" t="s">
        <v>56</v>
      </c>
      <c r="C26" s="50" t="s">
        <v>57</v>
      </c>
      <c r="D26" s="50">
        <v>1</v>
      </c>
      <c r="E26" s="51">
        <v>2.96</v>
      </c>
      <c r="F26" s="50">
        <v>4</v>
      </c>
      <c r="G26" s="50" t="s">
        <v>30</v>
      </c>
      <c r="H26" s="52" t="s">
        <v>31</v>
      </c>
      <c r="I26" s="39" t="s">
        <v>30</v>
      </c>
      <c r="K26" s="41">
        <v>1</v>
      </c>
      <c r="L26" s="42" t="s">
        <v>57</v>
      </c>
      <c r="M26" s="43">
        <v>2.96</v>
      </c>
      <c r="N26" s="44">
        <v>1</v>
      </c>
      <c r="O26" s="44">
        <v>38</v>
      </c>
      <c r="P26" s="45">
        <v>38</v>
      </c>
      <c r="Q26" s="46"/>
      <c r="R26" s="47">
        <v>0</v>
      </c>
      <c r="S26" s="47">
        <v>0</v>
      </c>
      <c r="T26" s="47">
        <v>38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f>IF(ISERROR(+VLOOKUP(CONCATENATE(BE$9,$B26),'[1]CADRE RESULTATS'!$H:$AA,13,FALSE)),0,+VLOOKUP(CONCATENATE(BE$9,$B26),'[1]CADRE RESULTATS'!$H:$AA,13,FALSE))</f>
        <v>0</v>
      </c>
    </row>
    <row r="27" spans="1:57" ht="15" customHeight="1" thickBot="1" x14ac:dyDescent="0.5">
      <c r="A27" s="48">
        <v>21944</v>
      </c>
      <c r="B27" s="49" t="s">
        <v>58</v>
      </c>
      <c r="C27" s="50"/>
      <c r="D27" s="50"/>
      <c r="E27" s="51">
        <v>2.64</v>
      </c>
      <c r="F27" s="50">
        <v>4</v>
      </c>
      <c r="G27" s="50" t="s">
        <v>59</v>
      </c>
      <c r="H27" s="52" t="s">
        <v>31</v>
      </c>
      <c r="I27" s="39" t="s">
        <v>59</v>
      </c>
      <c r="K27" s="53">
        <v>2</v>
      </c>
      <c r="L27" s="54" t="s">
        <v>57</v>
      </c>
      <c r="M27" s="43">
        <v>2.64</v>
      </c>
      <c r="N27" s="44">
        <v>1</v>
      </c>
      <c r="O27" s="44">
        <v>34</v>
      </c>
      <c r="P27" s="45">
        <v>34</v>
      </c>
      <c r="Q27" s="46"/>
      <c r="R27" s="47">
        <v>0</v>
      </c>
      <c r="S27" s="47">
        <v>0</v>
      </c>
      <c r="T27" s="47">
        <v>34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f>IF(ISERROR(+VLOOKUP(CONCATENATE(BE$9,$B27),'[1]CADRE RESULTATS'!$H:$AA,13,FALSE)),0,+VLOOKUP(CONCATENATE(BE$9,$B27),'[1]CADRE RESULTATS'!$H:$AA,13,FALSE))</f>
        <v>0</v>
      </c>
    </row>
    <row r="28" spans="1:57" ht="15" customHeight="1" thickBot="1" x14ac:dyDescent="0.5">
      <c r="A28" s="48">
        <v>113104</v>
      </c>
      <c r="B28" s="49" t="s">
        <v>60</v>
      </c>
      <c r="C28" s="50" t="s">
        <v>57</v>
      </c>
      <c r="D28" s="50">
        <v>1</v>
      </c>
      <c r="E28" s="51">
        <v>2.29</v>
      </c>
      <c r="F28" s="50">
        <v>4</v>
      </c>
      <c r="G28" s="50" t="s">
        <v>45</v>
      </c>
      <c r="H28" s="52" t="s">
        <v>31</v>
      </c>
      <c r="I28" s="39" t="s">
        <v>45</v>
      </c>
      <c r="K28" s="53">
        <v>3</v>
      </c>
      <c r="L28" s="54" t="s">
        <v>57</v>
      </c>
      <c r="M28" s="43">
        <v>2.29</v>
      </c>
      <c r="N28" s="44">
        <v>1</v>
      </c>
      <c r="O28" s="44">
        <v>31</v>
      </c>
      <c r="P28" s="45">
        <v>31</v>
      </c>
      <c r="Q28" s="46"/>
      <c r="R28" s="47">
        <v>0</v>
      </c>
      <c r="S28" s="47">
        <v>0</v>
      </c>
      <c r="T28" s="47">
        <v>31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f>IF(ISERROR(+VLOOKUP(CONCATENATE(BE$9,$B28),'[1]CADRE RESULTATS'!$H:$AA,13,FALSE)),0,+VLOOKUP(CONCATENATE(BE$9,$B28),'[1]CADRE RESULTATS'!$H:$AA,13,FALSE))</f>
        <v>0</v>
      </c>
    </row>
    <row r="29" spans="1:57" ht="15" customHeight="1" thickBot="1" x14ac:dyDescent="0.5">
      <c r="A29" s="48">
        <v>141673</v>
      </c>
      <c r="B29" s="49" t="s">
        <v>61</v>
      </c>
      <c r="C29" s="50" t="s">
        <v>57</v>
      </c>
      <c r="D29" s="50">
        <v>1</v>
      </c>
      <c r="E29" s="51">
        <v>2.14</v>
      </c>
      <c r="F29" s="50">
        <v>4</v>
      </c>
      <c r="G29" s="50" t="s">
        <v>62</v>
      </c>
      <c r="H29" s="52" t="s">
        <v>31</v>
      </c>
      <c r="I29" s="39" t="s">
        <v>62</v>
      </c>
      <c r="K29" s="53">
        <v>4</v>
      </c>
      <c r="L29" s="54" t="s">
        <v>57</v>
      </c>
      <c r="M29" s="43">
        <v>2.14</v>
      </c>
      <c r="N29" s="44">
        <v>1</v>
      </c>
      <c r="O29" s="44">
        <v>28</v>
      </c>
      <c r="P29" s="45">
        <v>28</v>
      </c>
      <c r="Q29" s="46"/>
      <c r="R29" s="47">
        <v>0</v>
      </c>
      <c r="S29" s="47">
        <v>0</v>
      </c>
      <c r="T29" s="47">
        <v>28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f>IF(ISERROR(+VLOOKUP(CONCATENATE(BE$9,$B29),'[1]CADRE RESULTATS'!$H:$AA,13,FALSE)),0,+VLOOKUP(CONCATENATE(BE$9,$B29),'[1]CADRE RESULTATS'!$H:$AA,13,FALSE))</f>
        <v>0</v>
      </c>
    </row>
    <row r="30" spans="1:57" ht="15" customHeight="1" thickBot="1" x14ac:dyDescent="0.5">
      <c r="A30" s="48">
        <v>21820</v>
      </c>
      <c r="B30" s="49" t="s">
        <v>63</v>
      </c>
      <c r="C30" s="50" t="s">
        <v>57</v>
      </c>
      <c r="D30" s="50">
        <v>1</v>
      </c>
      <c r="E30" s="51">
        <v>2.34</v>
      </c>
      <c r="F30" s="50">
        <v>3</v>
      </c>
      <c r="G30" s="50" t="s">
        <v>62</v>
      </c>
      <c r="H30" s="52" t="s">
        <v>31</v>
      </c>
      <c r="I30" s="39" t="s">
        <v>62</v>
      </c>
      <c r="J30">
        <v>18</v>
      </c>
      <c r="K30" s="53">
        <v>5</v>
      </c>
      <c r="L30" s="54" t="s">
        <v>57</v>
      </c>
      <c r="M30" s="43">
        <v>2.34</v>
      </c>
      <c r="N30" s="44">
        <v>1</v>
      </c>
      <c r="O30" s="44">
        <v>25</v>
      </c>
      <c r="P30" s="45">
        <v>25</v>
      </c>
      <c r="Q30" s="46"/>
      <c r="R30" s="47">
        <v>0</v>
      </c>
      <c r="S30" s="47">
        <v>0</v>
      </c>
      <c r="T30" s="47">
        <v>25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f>IF(ISERROR(+VLOOKUP(CONCATENATE(BE$9,$B30),'[1]CADRE RESULTATS'!$H:$AA,13,FALSE)),0,+VLOOKUP(CONCATENATE(BE$9,$B30),'[1]CADRE RESULTATS'!$H:$AA,13,FALSE))</f>
        <v>0</v>
      </c>
    </row>
    <row r="31" spans="1:57" ht="15" customHeight="1" thickBot="1" x14ac:dyDescent="0.5">
      <c r="A31" s="48">
        <v>159130</v>
      </c>
      <c r="B31" s="49" t="s">
        <v>64</v>
      </c>
      <c r="C31" s="50"/>
      <c r="D31" s="50"/>
      <c r="E31" s="51">
        <v>1.49</v>
      </c>
      <c r="F31" s="50">
        <v>5</v>
      </c>
      <c r="G31" s="50" t="s">
        <v>37</v>
      </c>
      <c r="H31" s="52" t="s">
        <v>31</v>
      </c>
      <c r="I31" s="39" t="s">
        <v>37</v>
      </c>
      <c r="J31">
        <v>15</v>
      </c>
      <c r="K31" s="53">
        <v>6</v>
      </c>
      <c r="L31" s="54" t="s">
        <v>57</v>
      </c>
      <c r="M31" s="43">
        <v>1.49</v>
      </c>
      <c r="N31" s="44">
        <v>2</v>
      </c>
      <c r="O31" s="44">
        <v>24</v>
      </c>
      <c r="P31" s="45">
        <v>24</v>
      </c>
      <c r="Q31" s="46"/>
      <c r="R31" s="47">
        <v>0</v>
      </c>
      <c r="S31" s="47">
        <v>0</v>
      </c>
      <c r="T31" s="47">
        <v>16</v>
      </c>
      <c r="U31" s="47">
        <v>8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f>IF(ISERROR(+VLOOKUP(CONCATENATE(BE$9,$B31),'[1]CADRE RESULTATS'!$H:$AA,13,FALSE)),0,+VLOOKUP(CONCATENATE(BE$9,$B31),'[1]CADRE RESULTATS'!$H:$AA,13,FALSE))</f>
        <v>0</v>
      </c>
    </row>
    <row r="32" spans="1:57" ht="15" customHeight="1" thickBot="1" x14ac:dyDescent="0.5">
      <c r="A32" s="48">
        <v>103578</v>
      </c>
      <c r="B32" s="49" t="s">
        <v>65</v>
      </c>
      <c r="C32" s="50" t="s">
        <v>57</v>
      </c>
      <c r="D32" s="50">
        <v>1</v>
      </c>
      <c r="E32" s="51">
        <v>2.2999999999999998</v>
      </c>
      <c r="F32" s="50">
        <v>3</v>
      </c>
      <c r="G32" s="50" t="s">
        <v>30</v>
      </c>
      <c r="H32" s="52" t="s">
        <v>31</v>
      </c>
      <c r="I32" s="39" t="s">
        <v>30</v>
      </c>
      <c r="K32" s="53">
        <v>7</v>
      </c>
      <c r="L32" s="54" t="s">
        <v>57</v>
      </c>
      <c r="M32" s="43">
        <v>2.2999999999999998</v>
      </c>
      <c r="N32" s="44">
        <v>1</v>
      </c>
      <c r="O32" s="44">
        <v>22</v>
      </c>
      <c r="P32" s="45">
        <v>22</v>
      </c>
      <c r="Q32" s="46"/>
      <c r="R32" s="47">
        <v>0</v>
      </c>
      <c r="S32" s="47">
        <v>0</v>
      </c>
      <c r="T32" s="47">
        <v>22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f>IF(ISERROR(+VLOOKUP(CONCATENATE(BE$9,$B32),'[1]CADRE RESULTATS'!$H:$AA,13,FALSE)),0,+VLOOKUP(CONCATENATE(BE$9,$B32),'[1]CADRE RESULTATS'!$H:$AA,13,FALSE))</f>
        <v>0</v>
      </c>
    </row>
    <row r="33" spans="1:57" ht="15" customHeight="1" thickBot="1" x14ac:dyDescent="0.5">
      <c r="A33" s="48">
        <v>102285</v>
      </c>
      <c r="B33" s="49" t="s">
        <v>66</v>
      </c>
      <c r="C33" s="50" t="s">
        <v>57</v>
      </c>
      <c r="D33" s="50">
        <v>1</v>
      </c>
      <c r="E33" s="51">
        <v>1.97</v>
      </c>
      <c r="F33" s="50">
        <v>3</v>
      </c>
      <c r="G33" s="50" t="s">
        <v>42</v>
      </c>
      <c r="H33" s="52" t="s">
        <v>31</v>
      </c>
      <c r="I33" s="39" t="s">
        <v>42</v>
      </c>
      <c r="K33" s="53">
        <v>8</v>
      </c>
      <c r="L33" s="54" t="s">
        <v>57</v>
      </c>
      <c r="M33" s="43">
        <v>1.97</v>
      </c>
      <c r="N33" s="44">
        <v>1</v>
      </c>
      <c r="O33" s="44">
        <v>19</v>
      </c>
      <c r="P33" s="45">
        <v>19</v>
      </c>
      <c r="Q33" s="46"/>
      <c r="R33" s="47">
        <v>0</v>
      </c>
      <c r="S33" s="47">
        <v>0</v>
      </c>
      <c r="T33" s="47">
        <v>19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f>IF(ISERROR(+VLOOKUP(CONCATENATE(BE$9,$B33),'[1]CADRE RESULTATS'!$H:$AA,13,FALSE)),0,+VLOOKUP(CONCATENATE(BE$9,$B33),'[1]CADRE RESULTATS'!$H:$AA,13,FALSE))</f>
        <v>0</v>
      </c>
    </row>
    <row r="34" spans="1:57" ht="15" customHeight="1" thickBot="1" x14ac:dyDescent="0.5">
      <c r="A34" s="48">
        <v>132789</v>
      </c>
      <c r="B34" s="49" t="s">
        <v>67</v>
      </c>
      <c r="C34" s="50" t="s">
        <v>57</v>
      </c>
      <c r="D34" s="50">
        <v>1</v>
      </c>
      <c r="E34" s="51">
        <v>1.29</v>
      </c>
      <c r="F34" s="50">
        <v>2</v>
      </c>
      <c r="G34" s="50" t="s">
        <v>30</v>
      </c>
      <c r="H34" s="52" t="s">
        <v>31</v>
      </c>
      <c r="I34" s="39" t="s">
        <v>30</v>
      </c>
      <c r="J34">
        <v>18</v>
      </c>
      <c r="K34" s="53">
        <v>9</v>
      </c>
      <c r="L34" s="54" t="s">
        <v>57</v>
      </c>
      <c r="M34" s="43">
        <v>1.29</v>
      </c>
      <c r="N34" s="44">
        <v>1</v>
      </c>
      <c r="O34" s="44">
        <v>13</v>
      </c>
      <c r="P34" s="45">
        <v>13</v>
      </c>
      <c r="Q34" s="46"/>
      <c r="R34" s="47">
        <v>0</v>
      </c>
      <c r="S34" s="47">
        <v>0</v>
      </c>
      <c r="T34" s="47">
        <v>13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f>IF(ISERROR(+VLOOKUP(CONCATENATE(BE$9,$B34),'[1]CADRE RESULTATS'!$H:$AA,13,FALSE)),0,+VLOOKUP(CONCATENATE(BE$9,$B34),'[1]CADRE RESULTATS'!$H:$AA,13,FALSE))</f>
        <v>0</v>
      </c>
    </row>
    <row r="35" spans="1:57" ht="15" customHeight="1" thickBot="1" x14ac:dyDescent="0.5">
      <c r="A35" s="48">
        <v>101282</v>
      </c>
      <c r="B35" s="49" t="s">
        <v>68</v>
      </c>
      <c r="C35" s="50" t="s">
        <v>57</v>
      </c>
      <c r="D35" s="50">
        <v>1</v>
      </c>
      <c r="E35" s="51">
        <v>1.8</v>
      </c>
      <c r="F35" s="50">
        <v>2</v>
      </c>
      <c r="G35" s="50" t="s">
        <v>69</v>
      </c>
      <c r="H35" s="52" t="s">
        <v>31</v>
      </c>
      <c r="I35" s="39" t="s">
        <v>69</v>
      </c>
      <c r="K35" s="53">
        <v>10</v>
      </c>
      <c r="L35" s="54" t="s">
        <v>57</v>
      </c>
      <c r="M35" s="43">
        <v>1.8</v>
      </c>
      <c r="N35" s="44">
        <v>1</v>
      </c>
      <c r="O35" s="44">
        <v>10</v>
      </c>
      <c r="P35" s="45">
        <v>10</v>
      </c>
      <c r="Q35" s="46"/>
      <c r="R35" s="47">
        <v>0</v>
      </c>
      <c r="S35" s="47">
        <v>0</v>
      </c>
      <c r="T35" s="47">
        <v>0</v>
      </c>
      <c r="U35" s="47">
        <v>10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f>IF(ISERROR(+VLOOKUP(CONCATENATE(BE$9,$B35),'[1]CADRE RESULTATS'!$H:$AA,13,FALSE)),0,+VLOOKUP(CONCATENATE(BE$9,$B35),'[1]CADRE RESULTATS'!$H:$AA,13,FALSE))</f>
        <v>0</v>
      </c>
    </row>
    <row r="36" spans="1:57" ht="15" customHeight="1" thickBot="1" x14ac:dyDescent="0.5">
      <c r="A36" s="55">
        <v>119674</v>
      </c>
      <c r="B36" s="56" t="s">
        <v>70</v>
      </c>
      <c r="C36" s="50" t="s">
        <v>57</v>
      </c>
      <c r="D36" s="57">
        <v>1</v>
      </c>
      <c r="E36" s="58">
        <v>1.62</v>
      </c>
      <c r="F36" s="57">
        <v>2</v>
      </c>
      <c r="G36" s="57" t="s">
        <v>69</v>
      </c>
      <c r="H36" s="59" t="s">
        <v>31</v>
      </c>
      <c r="I36" s="39" t="s">
        <v>69</v>
      </c>
      <c r="K36" s="53">
        <v>11</v>
      </c>
      <c r="L36" s="54" t="s">
        <v>57</v>
      </c>
      <c r="M36" s="43">
        <v>1.62</v>
      </c>
      <c r="N36" s="44">
        <v>1</v>
      </c>
      <c r="O36" s="44">
        <v>5</v>
      </c>
      <c r="P36" s="45">
        <v>5</v>
      </c>
      <c r="Q36" s="46"/>
      <c r="R36" s="47">
        <v>0</v>
      </c>
      <c r="S36" s="47">
        <v>0</v>
      </c>
      <c r="T36" s="47">
        <v>0</v>
      </c>
      <c r="U36" s="47">
        <v>5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f>IF(ISERROR(+VLOOKUP(CONCATENATE(BE$9,$B36),'[1]CADRE RESULTATS'!$H:$AA,13,FALSE)),0,+VLOOKUP(CONCATENATE(BE$9,$B36),'[1]CADRE RESULTATS'!$H:$AA,13,FALSE))</f>
        <v>0</v>
      </c>
    </row>
  </sheetData>
  <mergeCells count="40"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  <mergeCell ref="AP1:AP5"/>
    <mergeCell ref="AQ1:AQ5"/>
    <mergeCell ref="AR1:AR5"/>
    <mergeCell ref="AS1:AS5"/>
    <mergeCell ref="AT1:AT5"/>
    <mergeCell ref="AU1:AU5"/>
    <mergeCell ref="AJ1:AJ5"/>
    <mergeCell ref="AK1:AK5"/>
    <mergeCell ref="AL1:AL5"/>
    <mergeCell ref="AM1:AM5"/>
    <mergeCell ref="AN1:AN5"/>
    <mergeCell ref="AO1:AO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R10:BE10">
    <cfRule type="expression" dxfId="10" priority="11">
      <formula>R10=0</formula>
    </cfRule>
  </conditionalFormatting>
  <conditionalFormatting sqref="N12:Q13">
    <cfRule type="expression" dxfId="9" priority="10">
      <formula>N12=0</formula>
    </cfRule>
  </conditionalFormatting>
  <conditionalFormatting sqref="R12:R13">
    <cfRule type="expression" dxfId="8" priority="9">
      <formula>R12=0</formula>
    </cfRule>
  </conditionalFormatting>
  <conditionalFormatting sqref="S12:BE13">
    <cfRule type="expression" dxfId="7" priority="8">
      <formula>S12=0</formula>
    </cfRule>
  </conditionalFormatting>
  <conditionalFormatting sqref="P12:P13">
    <cfRule type="expression" dxfId="6" priority="7">
      <formula>$N12&lt;3</formula>
    </cfRule>
  </conditionalFormatting>
  <conditionalFormatting sqref="N12:N13">
    <cfRule type="expression" dxfId="5" priority="6">
      <formula>N12&lt;3</formula>
    </cfRule>
  </conditionalFormatting>
  <conditionalFormatting sqref="N14:Q36">
    <cfRule type="expression" dxfId="4" priority="5">
      <formula>N14=0</formula>
    </cfRule>
  </conditionalFormatting>
  <conditionalFormatting sqref="R14:R36">
    <cfRule type="expression" dxfId="3" priority="4">
      <formula>R14=0</formula>
    </cfRule>
  </conditionalFormatting>
  <conditionalFormatting sqref="S14:BE36">
    <cfRule type="expression" dxfId="2" priority="3">
      <formula>S14=0</formula>
    </cfRule>
  </conditionalFormatting>
  <conditionalFormatting sqref="P14:P36">
    <cfRule type="expression" dxfId="1" priority="2">
      <formula>$N14&lt;3</formula>
    </cfRule>
  </conditionalFormatting>
  <conditionalFormatting sqref="N14:N36">
    <cfRule type="expression" dxfId="0" priority="1">
      <formula>N14&lt;3</formula>
    </cfRule>
  </conditionalFormatting>
  <hyperlinks>
    <hyperlink ref="A2" r:id="rId1" xr:uid="{8E0F5781-2A1B-4FC5-8D16-5720DE9A1240}"/>
    <hyperlink ref="R9" r:id="rId2" display="http://www.ffbsportif.com/cadre/ranking/printcompet.php?compet=3701" xr:uid="{4636D04D-B76D-4124-902C-42F77D903C57}"/>
    <hyperlink ref="S9" r:id="rId3" display="http://www.ffbsportif.com/cadre/ranking/printcompet.php?compet=3699" xr:uid="{302D83E3-E37F-4572-88FA-6E545FB34F0E}"/>
    <hyperlink ref="T9" r:id="rId4" display="http://www.ffbsportif.com/cadre/ranking/printcompet.php?compet=3700" xr:uid="{C91E78FC-E5BF-4CEE-A26E-A731543DFD1C}"/>
    <hyperlink ref="U9" r:id="rId5" display="http://www.ffbsportif.com/cadre/ranking/printcompet.php?compet=3702" xr:uid="{CA7270A5-0A36-46BB-A35B-441B3E408A21}"/>
    <hyperlink ref="B12" r:id="rId6" display="http://www.ffbsportif.com/cadre/classif/classif_individuel.php?param1=125457" xr:uid="{C97484A1-250F-4F58-A0CF-2250D3EBE702}"/>
    <hyperlink ref="B26" r:id="rId7" display="http://www.ffbsportif.com/cadre/classif/classif_individuel.php?param1=144788" xr:uid="{2264CEC2-1FB9-4876-8732-7DEC11899C7C}"/>
    <hyperlink ref="B15" r:id="rId8" display="http://www.ffbsportif.com/cadre/classif/classif_individuel.php?param1=22476" xr:uid="{A6F79B59-1405-4E3B-BF70-670B8F06AFCC}"/>
    <hyperlink ref="B36" r:id="rId9" display="http://www.ffbsportif.com/cadre/classif/classif_individuel.php?param1=119674" xr:uid="{C05A0B82-C715-4F67-BC31-D4020F3C7C23}"/>
    <hyperlink ref="B32" r:id="rId10" display="http://www.ffbsportif.com/cadre/classif/classif_individuel.php?param1=103578" xr:uid="{FA9F46EC-939F-4D89-9E70-BE758BCE8F3A}"/>
    <hyperlink ref="B22" r:id="rId11" display="http://www.ffbsportif.com/cadre/classif/classif_individuel.php?param1=22366" xr:uid="{D6C0B170-1C04-4147-9139-1E820E97E10D}"/>
    <hyperlink ref="B20" r:id="rId12" display="http://www.ffbsportif.com/cadre/classif/classif_individuel.php?param1=112316" xr:uid="{94D8120B-BA39-4046-B834-293100EA96F2}"/>
    <hyperlink ref="B13" r:id="rId13" display="http://www.ffbsportif.com/cadre/classif/classif_individuel.php?param1=144779" xr:uid="{3212E5CF-5122-41BE-BAD7-39938D2A084B}"/>
    <hyperlink ref="B29" r:id="rId14" display="http://www.ffbsportif.com/cadre/classif/classif_individuel.php?param1=141673" xr:uid="{B0B39BC0-DD7B-4943-BF02-1D3F5A7789A8}"/>
    <hyperlink ref="B25" r:id="rId15" display="http://www.ffbsportif.com/cadre/classif/classif_individuel.php?param1=22209" xr:uid="{1908B907-1ED9-4EEA-B09D-08D69F3C3D6E}"/>
    <hyperlink ref="B35" r:id="rId16" display="http://www.ffbsportif.com/cadre/classif/classif_individuel.php?param1=101282" xr:uid="{FF5C12A5-3F09-42EF-9ECE-756D1554FB5C}"/>
    <hyperlink ref="B16" r:id="rId17" display="http://www.ffbsportif.com/cadre/classif/classif_individuel.php?param1=22104" xr:uid="{3F17A7FF-CED6-48A9-BB9A-CF5E50FFE9B1}"/>
    <hyperlink ref="B14" r:id="rId18" display="http://www.ffbsportif.com/cadre/classif/classif_individuel.php?param1=22103" xr:uid="{3FD0965C-9582-457B-8609-CFEBA7E87EC6}"/>
    <hyperlink ref="B21" r:id="rId19" display="http://www.ffbsportif.com/cadre/classif/classif_individuel.php?param1=13111" xr:uid="{5898A4D6-CF3A-48F5-8A98-C15303BC36D8}"/>
    <hyperlink ref="B17" r:id="rId20" display="http://www.ffbsportif.com/cadre/classif/classif_individuel.php?param1=22067" xr:uid="{26BF3C6E-10EB-44AC-AE06-25842A0F108B}"/>
    <hyperlink ref="B33" r:id="rId21" display="http://www.ffbsportif.com/cadre/classif/classif_individuel.php?param1=102285" xr:uid="{EB817A91-BFA0-4652-ADAD-D14F40AD0993}"/>
    <hyperlink ref="B19" r:id="rId22" display="http://www.ffbsportif.com/cadre/classif/classif_individuel.php?param1=140803" xr:uid="{99D0F553-5A5B-44EA-8A0F-102B710AAF40}"/>
    <hyperlink ref="B27" r:id="rId23" display="http://www.ffbsportif.com/cadre/classif/classif_individuel.php?param1=21944" xr:uid="{4B2DFA03-C450-4ADB-B14D-8D706FA764E6}"/>
    <hyperlink ref="B28" r:id="rId24" display="http://www.ffbsportif.com/cadre/classif/classif_individuel.php?param1=113104" xr:uid="{75881DEA-A07C-4C3C-8202-FF3CBB086D7F}"/>
    <hyperlink ref="B34" r:id="rId25" display="http://www.ffbsportif.com/cadre/classif/classif_individuel.php?param1=132789" xr:uid="{4CB5B9F7-E92C-484A-B1BF-0F76E7249BD8}"/>
    <hyperlink ref="B24" r:id="rId26" display="http://www.ffbsportif.com/cadre/classif/classif_individuel.php?param1=18535" xr:uid="{51FCB23B-AB63-431A-A2AF-C4533804BF82}"/>
    <hyperlink ref="B18" r:id="rId27" display="http://www.ffbsportif.com/cadre/classif/classif_individuel.php?param1=21821" xr:uid="{FB0FDE25-6DA4-44DB-867F-4EEB6FF10147}"/>
    <hyperlink ref="B30" r:id="rId28" display="http://www.ffbsportif.com/cadre/classif/classif_individuel.php?param1=21820" xr:uid="{158ACF89-7AA6-4939-B278-03CA58354372}"/>
    <hyperlink ref="B31" r:id="rId29" display="http://www.ffbsportif.com/cadre/classif/classif_individuel.php?param1=159130" xr:uid="{5E1EE1B1-881C-4A60-BA12-C46A26A48034}"/>
    <hyperlink ref="B23" r:id="rId30" display="http://www.ffbsportif.com/cadre/classif/classif_individuel.php?param1=21810" xr:uid="{8EE20739-64B0-47E3-8420-6228B345A8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2018-12-06T20:03:38Z</dcterms:created>
  <dcterms:modified xsi:type="dcterms:W3CDTF">2018-12-06T20:06:24Z</dcterms:modified>
</cp:coreProperties>
</file>