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codeName="{AE6600E7-7A62-396C-DE95-9942FA9DD81E}"/>
  <workbookPr codeName="ThisWorkbook" defaultThemeVersion="124226"/>
  <mc:AlternateContent xmlns:mc="http://schemas.openxmlformats.org/markup-compatibility/2006">
    <mc:Choice Requires="x15">
      <x15ac:absPath xmlns:x15ac="http://schemas.microsoft.com/office/spreadsheetml/2010/11/ac" url="D:\LMB\CSC 2022-2023\GRAPHIQUES 2022-2023\POULES LMB Libre, Cadre, bande\"/>
    </mc:Choice>
  </mc:AlternateContent>
  <xr:revisionPtr revIDLastSave="0" documentId="8_{2B78D82C-9D8F-45CE-9F87-BDAA85485118}" xr6:coauthVersionLast="47" xr6:coauthVersionMax="47" xr10:uidLastSave="{00000000-0000-0000-0000-000000000000}"/>
  <bookViews>
    <workbookView xWindow="8200" yWindow="2040" windowWidth="19090" windowHeight="15890" activeTab="4" xr2:uid="{00000000-000D-0000-FFFF-FFFF00000000}"/>
  </bookViews>
  <sheets>
    <sheet name="BOISSON" sheetId="23" r:id="rId1"/>
    <sheet name="CLUB" sheetId="26" state="hidden" r:id="rId2"/>
    <sheet name="DONNEES" sheetId="17" r:id="rId3"/>
    <sheet name="FICHE-JOUEUR" sheetId="27" state="hidden" r:id="rId4"/>
    <sheet name="Saisie des joueurs" sheetId="2" r:id="rId5"/>
    <sheet name="BILLARD 1" sheetId="39" r:id="rId6"/>
    <sheet name="BILLARD 2" sheetId="40" r:id="rId7"/>
    <sheet name="BILLARD 3" sheetId="41" r:id="rId8"/>
    <sheet name="BILLARD 4" sheetId="42" r:id="rId9"/>
    <sheet name="BILLARD 5" sheetId="43" r:id="rId10"/>
    <sheet name="BILLARD 6" sheetId="44" r:id="rId11"/>
    <sheet name="Distances" sheetId="3" r:id="rId12"/>
    <sheet name="Heures convocations" sheetId="7" r:id="rId13"/>
  </sheets>
  <definedNames>
    <definedName name="ListeClub">CLUB!$A$3:$A$27</definedName>
    <definedName name="ListeJoueur">Tabcadre883[NOM]</definedName>
    <definedName name="_xlnm.Print_Area" localSheetId="0">BOISSON!$A$1:$F$28</definedName>
    <definedName name="_xlnm.Print_Area" localSheetId="11">Distances!$A$1:$F$16</definedName>
    <definedName name="_xlnm.Print_Area" localSheetId="4">'Saisie des joueurs'!$I$15:$O$41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2" l="1"/>
  <c r="D20" i="2"/>
  <c r="E20" i="2"/>
  <c r="F20" i="2"/>
  <c r="G20" i="2"/>
  <c r="C21" i="2"/>
  <c r="D21" i="2"/>
  <c r="E21" i="2"/>
  <c r="F21" i="2"/>
  <c r="G21" i="2"/>
  <c r="C22" i="2"/>
  <c r="D22" i="2"/>
  <c r="E22" i="2"/>
  <c r="F22" i="2"/>
  <c r="G22" i="2"/>
  <c r="C23" i="2"/>
  <c r="D23" i="2"/>
  <c r="E23" i="2"/>
  <c r="F23" i="2"/>
  <c r="G23" i="2"/>
  <c r="C24" i="2"/>
  <c r="D24" i="2"/>
  <c r="E24" i="2"/>
  <c r="F24" i="2"/>
  <c r="G24" i="2"/>
  <c r="C25" i="2"/>
  <c r="D25" i="2"/>
  <c r="E25" i="2"/>
  <c r="F25" i="2"/>
  <c r="G25" i="2"/>
  <c r="C26" i="2"/>
  <c r="D26" i="2"/>
  <c r="E26" i="2"/>
  <c r="F26" i="2"/>
  <c r="G26" i="2"/>
  <c r="C27" i="2"/>
  <c r="D27" i="2"/>
  <c r="E27" i="2"/>
  <c r="F27" i="2"/>
  <c r="G27" i="2"/>
  <c r="C28" i="2"/>
  <c r="D28" i="2"/>
  <c r="E28" i="2"/>
  <c r="F28" i="2"/>
  <c r="G28" i="2"/>
  <c r="C29" i="2"/>
  <c r="D29" i="2"/>
  <c r="E29" i="2"/>
  <c r="F29" i="2"/>
  <c r="G29" i="2"/>
  <c r="C30" i="2"/>
  <c r="D30" i="2"/>
  <c r="E30" i="2"/>
  <c r="F30" i="2"/>
  <c r="G30" i="2"/>
  <c r="C31" i="2"/>
  <c r="D31" i="2"/>
  <c r="E31" i="2"/>
  <c r="F31" i="2"/>
  <c r="G31" i="2"/>
  <c r="C32" i="2"/>
  <c r="D32" i="2"/>
  <c r="E32" i="2"/>
  <c r="F32" i="2"/>
  <c r="G32" i="2"/>
  <c r="C33" i="2"/>
  <c r="D33" i="2"/>
  <c r="E33" i="2"/>
  <c r="F33" i="2"/>
  <c r="G33" i="2"/>
  <c r="C34" i="2"/>
  <c r="D34" i="2"/>
  <c r="E34" i="2"/>
  <c r="F34" i="2"/>
  <c r="G34" i="2"/>
  <c r="C35" i="2"/>
  <c r="D35" i="2"/>
  <c r="E35" i="2"/>
  <c r="F35" i="2"/>
  <c r="G35" i="2"/>
  <c r="C36" i="2"/>
  <c r="D36" i="2"/>
  <c r="E36" i="2"/>
  <c r="F36" i="2"/>
  <c r="G36" i="2"/>
  <c r="C37" i="2"/>
  <c r="D37" i="2"/>
  <c r="E37" i="2"/>
  <c r="F37" i="2"/>
  <c r="G37" i="2"/>
  <c r="C38" i="2"/>
  <c r="D38" i="2"/>
  <c r="E38" i="2"/>
  <c r="F38" i="2"/>
  <c r="G38" i="2"/>
  <c r="C39" i="2"/>
  <c r="D39" i="2"/>
  <c r="E39" i="2"/>
  <c r="F39" i="2"/>
  <c r="G39" i="2"/>
  <c r="C40" i="2"/>
  <c r="D40" i="2"/>
  <c r="E40" i="2"/>
  <c r="F40" i="2"/>
  <c r="G40" i="2"/>
  <c r="C41" i="2"/>
  <c r="D41" i="2"/>
  <c r="E41" i="2"/>
  <c r="F41" i="2"/>
  <c r="G41" i="2"/>
  <c r="D19" i="2"/>
  <c r="E19" i="2"/>
  <c r="F19" i="2"/>
  <c r="G19" i="2"/>
  <c r="C19" i="2"/>
  <c r="G18" i="2"/>
  <c r="F18" i="2"/>
  <c r="E18" i="2"/>
  <c r="D18" i="2"/>
  <c r="C18" i="2"/>
  <c r="O23" i="44" l="1"/>
  <c r="O23" i="43"/>
  <c r="O23" i="42"/>
  <c r="O23" i="41"/>
  <c r="O23" i="40"/>
  <c r="O23" i="39"/>
  <c r="D6" i="7" a="1"/>
  <c r="D6" i="7" s="1"/>
  <c r="G4" i="7"/>
  <c r="F4" i="7"/>
  <c r="G13" i="7"/>
  <c r="G12" i="7"/>
  <c r="G11" i="7"/>
  <c r="G10" i="7"/>
  <c r="F13" i="7"/>
  <c r="F12" i="7"/>
  <c r="F11" i="7"/>
  <c r="F10" i="7"/>
  <c r="E13" i="7"/>
  <c r="E12" i="7"/>
  <c r="E11" i="7"/>
  <c r="E10" i="7"/>
  <c r="D13" i="7"/>
  <c r="D12" i="7"/>
  <c r="D11" i="7"/>
  <c r="D10" i="7"/>
  <c r="C13" i="7"/>
  <c r="C12" i="7"/>
  <c r="C11" i="7"/>
  <c r="C10" i="7"/>
  <c r="B13" i="7"/>
  <c r="B12" i="7"/>
  <c r="B11" i="7"/>
  <c r="B10" i="7"/>
  <c r="K2" i="44"/>
  <c r="K2" i="43"/>
  <c r="H2" i="43"/>
  <c r="K2" i="42"/>
  <c r="H2" i="42"/>
  <c r="K2" i="41"/>
  <c r="H2" i="41"/>
  <c r="K2" i="40"/>
  <c r="H2" i="40"/>
  <c r="K2" i="39"/>
  <c r="H2" i="39"/>
  <c r="C8" i="44"/>
  <c r="C23" i="44" s="1"/>
  <c r="C9" i="44"/>
  <c r="C27" i="44" s="1"/>
  <c r="C10" i="44"/>
  <c r="C29" i="44" s="1"/>
  <c r="C7" i="44"/>
  <c r="C32" i="44" s="1"/>
  <c r="C8" i="43"/>
  <c r="C23" i="43" s="1"/>
  <c r="C9" i="43"/>
  <c r="C27" i="43" s="1"/>
  <c r="C10" i="43"/>
  <c r="C29" i="43" s="1"/>
  <c r="C7" i="43"/>
  <c r="C26" i="43" s="1"/>
  <c r="C8" i="42"/>
  <c r="C33" i="42" s="1"/>
  <c r="C9" i="42"/>
  <c r="C27" i="42" s="1"/>
  <c r="C10" i="42"/>
  <c r="C29" i="42" s="1"/>
  <c r="C7" i="42"/>
  <c r="C32" i="42" s="1"/>
  <c r="C8" i="41"/>
  <c r="C33" i="41" s="1"/>
  <c r="C9" i="41"/>
  <c r="C27" i="41" s="1"/>
  <c r="C10" i="41"/>
  <c r="C21" i="41" s="1"/>
  <c r="C7" i="41"/>
  <c r="C20" i="41" s="1"/>
  <c r="C8" i="40"/>
  <c r="C33" i="40" s="1"/>
  <c r="C9" i="40"/>
  <c r="C27" i="40" s="1"/>
  <c r="C10" i="40"/>
  <c r="C36" i="40" s="1"/>
  <c r="C7" i="40"/>
  <c r="K17" i="40" s="1"/>
  <c r="H39" i="44"/>
  <c r="S28" i="44"/>
  <c r="P28" i="44"/>
  <c r="M28" i="44"/>
  <c r="Z28" i="44" s="1"/>
  <c r="AK26" i="44" s="1"/>
  <c r="U26" i="44"/>
  <c r="S26" i="44"/>
  <c r="R26" i="44"/>
  <c r="P26" i="44"/>
  <c r="R28" i="44" s="1"/>
  <c r="O26" i="44"/>
  <c r="M26" i="44"/>
  <c r="V25" i="44"/>
  <c r="P25" i="44"/>
  <c r="M25" i="44"/>
  <c r="X23" i="44"/>
  <c r="V23" i="44"/>
  <c r="X25" i="44" s="1"/>
  <c r="R23" i="44"/>
  <c r="P23" i="44"/>
  <c r="M23" i="44"/>
  <c r="O25" i="44" s="1"/>
  <c r="V22" i="44"/>
  <c r="S22" i="44"/>
  <c r="M22" i="44"/>
  <c r="X20" i="44"/>
  <c r="W21" i="44" s="1"/>
  <c r="V20" i="44"/>
  <c r="U20" i="44"/>
  <c r="S20" i="44"/>
  <c r="U22" i="44" s="1"/>
  <c r="O20" i="44"/>
  <c r="M20" i="44"/>
  <c r="V19" i="44"/>
  <c r="S19" i="44"/>
  <c r="P19" i="44"/>
  <c r="X17" i="44"/>
  <c r="V17" i="44"/>
  <c r="U17" i="44"/>
  <c r="S17" i="44"/>
  <c r="R17" i="44"/>
  <c r="P17" i="44"/>
  <c r="B2" i="44"/>
  <c r="H39" i="43"/>
  <c r="S28" i="43"/>
  <c r="P28" i="43"/>
  <c r="M28" i="43"/>
  <c r="U26" i="43"/>
  <c r="S26" i="43"/>
  <c r="R26" i="43"/>
  <c r="P26" i="43"/>
  <c r="O26" i="43"/>
  <c r="M26" i="43"/>
  <c r="V25" i="43"/>
  <c r="P25" i="43"/>
  <c r="M25" i="43"/>
  <c r="X23" i="43"/>
  <c r="V23" i="43"/>
  <c r="R23" i="43"/>
  <c r="P23" i="43"/>
  <c r="M23" i="43"/>
  <c r="V22" i="43"/>
  <c r="S22" i="43"/>
  <c r="M22" i="43"/>
  <c r="X20" i="43"/>
  <c r="V20" i="43"/>
  <c r="U20" i="43"/>
  <c r="S20" i="43"/>
  <c r="O20" i="43"/>
  <c r="M20" i="43"/>
  <c r="V19" i="43"/>
  <c r="S19" i="43"/>
  <c r="P19" i="43"/>
  <c r="X17" i="43"/>
  <c r="V17" i="43"/>
  <c r="U17" i="43"/>
  <c r="S17" i="43"/>
  <c r="R17" i="43"/>
  <c r="P17" i="43"/>
  <c r="B2" i="43"/>
  <c r="H39" i="42"/>
  <c r="S28" i="42"/>
  <c r="P28" i="42"/>
  <c r="M28" i="42"/>
  <c r="U26" i="42"/>
  <c r="S26" i="42"/>
  <c r="R26" i="42"/>
  <c r="P26" i="42"/>
  <c r="O26" i="42"/>
  <c r="M26" i="42"/>
  <c r="V25" i="42"/>
  <c r="P25" i="42"/>
  <c r="M25" i="42"/>
  <c r="X23" i="42"/>
  <c r="V23" i="42"/>
  <c r="R23" i="42"/>
  <c r="P23" i="42"/>
  <c r="M23" i="42"/>
  <c r="V22" i="42"/>
  <c r="S22" i="42"/>
  <c r="M22" i="42"/>
  <c r="X20" i="42"/>
  <c r="V20" i="42"/>
  <c r="U20" i="42"/>
  <c r="S20" i="42"/>
  <c r="O20" i="42"/>
  <c r="M20" i="42"/>
  <c r="V19" i="42"/>
  <c r="S19" i="42"/>
  <c r="P19" i="42"/>
  <c r="X17" i="42"/>
  <c r="W18" i="42" s="1"/>
  <c r="V17" i="42"/>
  <c r="U17" i="42"/>
  <c r="S17" i="42"/>
  <c r="R17" i="42"/>
  <c r="P17" i="42"/>
  <c r="B2" i="42"/>
  <c r="H39" i="41"/>
  <c r="S28" i="41"/>
  <c r="P28" i="41"/>
  <c r="M28" i="41"/>
  <c r="U26" i="41"/>
  <c r="S26" i="41"/>
  <c r="R26" i="41"/>
  <c r="P26" i="41"/>
  <c r="O26" i="41"/>
  <c r="M26" i="41"/>
  <c r="V25" i="41"/>
  <c r="P25" i="41"/>
  <c r="M25" i="41"/>
  <c r="X23" i="41"/>
  <c r="V23" i="41"/>
  <c r="R23" i="41"/>
  <c r="P23" i="41"/>
  <c r="M23" i="41"/>
  <c r="V22" i="41"/>
  <c r="S22" i="41"/>
  <c r="M22" i="41"/>
  <c r="X20" i="41"/>
  <c r="V20" i="41"/>
  <c r="U20" i="41"/>
  <c r="S20" i="41"/>
  <c r="O20" i="41"/>
  <c r="M20" i="41"/>
  <c r="V19" i="41"/>
  <c r="S19" i="41"/>
  <c r="P19" i="41"/>
  <c r="X17" i="41"/>
  <c r="W18" i="41" s="1"/>
  <c r="V17" i="41"/>
  <c r="U17" i="41"/>
  <c r="S17" i="41"/>
  <c r="R17" i="41"/>
  <c r="P17" i="41"/>
  <c r="B2" i="41"/>
  <c r="H39" i="40"/>
  <c r="S28" i="40"/>
  <c r="P28" i="40"/>
  <c r="M28" i="40"/>
  <c r="U26" i="40"/>
  <c r="S26" i="40"/>
  <c r="R26" i="40"/>
  <c r="P26" i="40"/>
  <c r="O26" i="40"/>
  <c r="M26" i="40"/>
  <c r="V25" i="40"/>
  <c r="P25" i="40"/>
  <c r="M25" i="40"/>
  <c r="X23" i="40"/>
  <c r="V23" i="40"/>
  <c r="R23" i="40"/>
  <c r="P23" i="40"/>
  <c r="M23" i="40"/>
  <c r="V22" i="40"/>
  <c r="S22" i="40"/>
  <c r="M22" i="40"/>
  <c r="X20" i="40"/>
  <c r="V20" i="40"/>
  <c r="U20" i="40"/>
  <c r="S20" i="40"/>
  <c r="O20" i="40"/>
  <c r="M20" i="40"/>
  <c r="V19" i="40"/>
  <c r="S19" i="40"/>
  <c r="P19" i="40"/>
  <c r="X17" i="40"/>
  <c r="V17" i="40"/>
  <c r="U17" i="40"/>
  <c r="S17" i="40"/>
  <c r="R17" i="40"/>
  <c r="P17" i="40"/>
  <c r="B2" i="40"/>
  <c r="A4" i="23"/>
  <c r="A5" i="23"/>
  <c r="A6" i="23"/>
  <c r="A7" i="23"/>
  <c r="A8" i="23"/>
  <c r="A9" i="23"/>
  <c r="A10" i="23"/>
  <c r="A11" i="23"/>
  <c r="A12" i="23"/>
  <c r="A13" i="23"/>
  <c r="A14" i="23"/>
  <c r="A15" i="23"/>
  <c r="A16" i="23"/>
  <c r="A17" i="23"/>
  <c r="A18" i="23"/>
  <c r="A19" i="23"/>
  <c r="A20" i="23"/>
  <c r="A21" i="23"/>
  <c r="A22" i="23"/>
  <c r="A23" i="23"/>
  <c r="A24" i="23"/>
  <c r="A25" i="23"/>
  <c r="A26" i="23"/>
  <c r="A3" i="23"/>
  <c r="A19" i="2"/>
  <c r="A20" i="2"/>
  <c r="A21" i="2"/>
  <c r="A22" i="2"/>
  <c r="A23" i="2"/>
  <c r="A24" i="2"/>
  <c r="A25" i="2"/>
  <c r="A26" i="2"/>
  <c r="A27" i="2"/>
  <c r="A28" i="2"/>
  <c r="A29" i="2"/>
  <c r="A30" i="2"/>
  <c r="A31" i="2"/>
  <c r="A32" i="2"/>
  <c r="A33" i="2"/>
  <c r="A34" i="2"/>
  <c r="A35" i="2"/>
  <c r="A36" i="2"/>
  <c r="A37" i="2"/>
  <c r="A38" i="2"/>
  <c r="A39" i="2"/>
  <c r="A40" i="2"/>
  <c r="A41" i="2"/>
  <c r="A18" i="2"/>
  <c r="C7" i="39"/>
  <c r="C21" i="44" l="1"/>
  <c r="C29" i="41"/>
  <c r="C20" i="43"/>
  <c r="C21" i="42"/>
  <c r="C32" i="43"/>
  <c r="C36" i="42"/>
  <c r="C26" i="44"/>
  <c r="C29" i="40"/>
  <c r="AB20" i="44"/>
  <c r="C21" i="40"/>
  <c r="C21" i="43"/>
  <c r="R19" i="44"/>
  <c r="O25" i="40"/>
  <c r="M13" i="41"/>
  <c r="X19" i="44"/>
  <c r="U19" i="44"/>
  <c r="C23" i="41"/>
  <c r="C20" i="44"/>
  <c r="C33" i="43"/>
  <c r="W24" i="40"/>
  <c r="T27" i="40" s="1"/>
  <c r="AB23" i="42"/>
  <c r="AB23" i="43"/>
  <c r="O22" i="40"/>
  <c r="AI20" i="40" s="1"/>
  <c r="X22" i="40"/>
  <c r="O22" i="41"/>
  <c r="W21" i="41"/>
  <c r="R25" i="41"/>
  <c r="O22" i="42"/>
  <c r="AI20" i="42" s="1"/>
  <c r="X22" i="42"/>
  <c r="R25" i="42"/>
  <c r="R25" i="43"/>
  <c r="O28" i="43"/>
  <c r="U28" i="43"/>
  <c r="AB26" i="40"/>
  <c r="Z19" i="41"/>
  <c r="AK17" i="41" s="1"/>
  <c r="Z25" i="41"/>
  <c r="AK23" i="41" s="1"/>
  <c r="AB26" i="41"/>
  <c r="AB17" i="42"/>
  <c r="Z25" i="42"/>
  <c r="AK23" i="42" s="1"/>
  <c r="AB26" i="42"/>
  <c r="Z19" i="40"/>
  <c r="AK17" i="40" s="1"/>
  <c r="R28" i="40"/>
  <c r="Z28" i="40"/>
  <c r="AK26" i="40" s="1"/>
  <c r="R28" i="41"/>
  <c r="R28" i="42"/>
  <c r="O22" i="43"/>
  <c r="X22" i="43"/>
  <c r="C33" i="44"/>
  <c r="Z28" i="43"/>
  <c r="AK26" i="43" s="1"/>
  <c r="O28" i="44"/>
  <c r="AI26" i="44" s="1"/>
  <c r="U28" i="44"/>
  <c r="AB17" i="41"/>
  <c r="AB23" i="41"/>
  <c r="Z25" i="40"/>
  <c r="AK23" i="40" s="1"/>
  <c r="U19" i="40"/>
  <c r="R19" i="40"/>
  <c r="AI17" i="40" s="1"/>
  <c r="X19" i="40"/>
  <c r="Z22" i="40"/>
  <c r="AK20" i="40" s="1"/>
  <c r="AB20" i="40"/>
  <c r="AB23" i="40"/>
  <c r="U19" i="41"/>
  <c r="AB20" i="41"/>
  <c r="Z28" i="41"/>
  <c r="AK26" i="41" s="1"/>
  <c r="Z19" i="42"/>
  <c r="AK17" i="42" s="1"/>
  <c r="AB20" i="42"/>
  <c r="W21" i="42"/>
  <c r="Z28" i="42"/>
  <c r="AK26" i="42" s="1"/>
  <c r="Z19" i="43"/>
  <c r="AK17" i="43" s="1"/>
  <c r="Z25" i="43"/>
  <c r="AK23" i="43" s="1"/>
  <c r="AI17" i="44"/>
  <c r="Z22" i="44"/>
  <c r="AK20" i="44" s="1"/>
  <c r="U22" i="40"/>
  <c r="R25" i="40"/>
  <c r="O28" i="40"/>
  <c r="AI26" i="40" s="1"/>
  <c r="U28" i="40"/>
  <c r="R19" i="41"/>
  <c r="X19" i="41"/>
  <c r="U22" i="41"/>
  <c r="Z22" i="41"/>
  <c r="AK20" i="41" s="1"/>
  <c r="O25" i="41"/>
  <c r="W24" i="41"/>
  <c r="U19" i="42"/>
  <c r="U22" i="42"/>
  <c r="O25" i="42"/>
  <c r="X25" i="42"/>
  <c r="U19" i="43"/>
  <c r="AB20" i="43"/>
  <c r="W21" i="43"/>
  <c r="AB26" i="43"/>
  <c r="Q18" i="44"/>
  <c r="W18" i="44"/>
  <c r="AB23" i="44"/>
  <c r="W18" i="40"/>
  <c r="N27" i="40" s="1"/>
  <c r="W21" i="40"/>
  <c r="Q27" i="40" s="1"/>
  <c r="O28" i="41"/>
  <c r="AI26" i="41" s="1"/>
  <c r="U28" i="41"/>
  <c r="R19" i="42"/>
  <c r="X19" i="42"/>
  <c r="Z22" i="42"/>
  <c r="AK20" i="42" s="1"/>
  <c r="O28" i="42"/>
  <c r="U28" i="42"/>
  <c r="R19" i="43"/>
  <c r="AI17" i="43" s="1"/>
  <c r="X19" i="43"/>
  <c r="U22" i="43"/>
  <c r="Z22" i="43"/>
  <c r="AK20" i="43" s="1"/>
  <c r="O25" i="43"/>
  <c r="AI23" i="43" s="1"/>
  <c r="X25" i="43"/>
  <c r="R28" i="43"/>
  <c r="Z26" i="43"/>
  <c r="Z19" i="44"/>
  <c r="AK17" i="44" s="1"/>
  <c r="O22" i="44"/>
  <c r="AI20" i="44" s="1"/>
  <c r="X22" i="44"/>
  <c r="R25" i="44"/>
  <c r="AI23" i="44" s="1"/>
  <c r="Z25" i="44"/>
  <c r="AK23" i="44" s="1"/>
  <c r="AB26" i="44"/>
  <c r="S13" i="44"/>
  <c r="N21" i="44"/>
  <c r="Z26" i="44"/>
  <c r="C35" i="44"/>
  <c r="V13" i="44"/>
  <c r="Z17" i="44"/>
  <c r="T18" i="44"/>
  <c r="N24" i="44" s="1"/>
  <c r="K20" i="44"/>
  <c r="T21" i="44"/>
  <c r="Q24" i="44" s="1"/>
  <c r="K23" i="44"/>
  <c r="K26" i="44"/>
  <c r="Q27" i="44"/>
  <c r="C30" i="44"/>
  <c r="C36" i="44"/>
  <c r="N27" i="44"/>
  <c r="M13" i="44"/>
  <c r="K17" i="44"/>
  <c r="AB17" i="44"/>
  <c r="W24" i="44"/>
  <c r="T27" i="44" s="1"/>
  <c r="Z20" i="44"/>
  <c r="AB22" i="44" s="1"/>
  <c r="AG20" i="44" s="1"/>
  <c r="Z23" i="44"/>
  <c r="P13" i="44"/>
  <c r="C24" i="44"/>
  <c r="C35" i="43"/>
  <c r="V13" i="43"/>
  <c r="Z17" i="43"/>
  <c r="T18" i="43"/>
  <c r="N24" i="43" s="1"/>
  <c r="K20" i="43"/>
  <c r="T21" i="43"/>
  <c r="Q24" i="43" s="1"/>
  <c r="K23" i="43"/>
  <c r="K26" i="43"/>
  <c r="Q27" i="43"/>
  <c r="C30" i="43"/>
  <c r="C36" i="43"/>
  <c r="Q18" i="43"/>
  <c r="M13" i="43"/>
  <c r="K17" i="43"/>
  <c r="AB17" i="43"/>
  <c r="W18" i="43"/>
  <c r="N27" i="43" s="1"/>
  <c r="W24" i="43"/>
  <c r="T27" i="43" s="1"/>
  <c r="S13" i="43"/>
  <c r="Z20" i="43"/>
  <c r="Z23" i="43"/>
  <c r="P13" i="43"/>
  <c r="C24" i="43"/>
  <c r="Q18" i="42"/>
  <c r="N21" i="42" s="1"/>
  <c r="C20" i="42"/>
  <c r="Z20" i="42"/>
  <c r="C23" i="42"/>
  <c r="Z23" i="42"/>
  <c r="C26" i="42"/>
  <c r="Z26" i="42"/>
  <c r="N27" i="42"/>
  <c r="C35" i="42"/>
  <c r="V13" i="42"/>
  <c r="Z17" i="42"/>
  <c r="T18" i="42"/>
  <c r="N24" i="42" s="1"/>
  <c r="K20" i="42"/>
  <c r="T21" i="42"/>
  <c r="Q24" i="42" s="1"/>
  <c r="K23" i="42"/>
  <c r="K26" i="42"/>
  <c r="Q27" i="42"/>
  <c r="C30" i="42"/>
  <c r="S13" i="42"/>
  <c r="M13" i="42"/>
  <c r="K17" i="42"/>
  <c r="W24" i="42"/>
  <c r="T27" i="42" s="1"/>
  <c r="P13" i="42"/>
  <c r="C24" i="42"/>
  <c r="T27" i="41"/>
  <c r="Q27" i="41"/>
  <c r="S13" i="41"/>
  <c r="Q18" i="41"/>
  <c r="Z20" i="41"/>
  <c r="C26" i="41"/>
  <c r="Z26" i="41"/>
  <c r="AB28" i="41" s="1"/>
  <c r="AG26" i="41" s="1"/>
  <c r="N27" i="41"/>
  <c r="C35" i="41"/>
  <c r="V13" i="41"/>
  <c r="Z17" i="41"/>
  <c r="T18" i="41"/>
  <c r="N24" i="41" s="1"/>
  <c r="K20" i="41"/>
  <c r="T21" i="41"/>
  <c r="Q24" i="41" s="1"/>
  <c r="X22" i="41"/>
  <c r="AI20" i="41" s="1"/>
  <c r="K23" i="41"/>
  <c r="X25" i="41"/>
  <c r="K26" i="41"/>
  <c r="C30" i="41"/>
  <c r="C36" i="41"/>
  <c r="K17" i="41"/>
  <c r="C32" i="41"/>
  <c r="Z23" i="41"/>
  <c r="P13" i="41"/>
  <c r="C24" i="41"/>
  <c r="C35" i="40"/>
  <c r="AB17" i="40"/>
  <c r="S13" i="40"/>
  <c r="Q18" i="40"/>
  <c r="N21" i="40" s="1"/>
  <c r="C20" i="40"/>
  <c r="Z20" i="40"/>
  <c r="C23" i="40"/>
  <c r="Z23" i="40"/>
  <c r="C26" i="40"/>
  <c r="Z26" i="40"/>
  <c r="AB28" i="40" s="1"/>
  <c r="AG26" i="40" s="1"/>
  <c r="V13" i="40"/>
  <c r="Z17" i="40"/>
  <c r="T18" i="40"/>
  <c r="N24" i="40" s="1"/>
  <c r="K20" i="40"/>
  <c r="T21" i="40"/>
  <c r="Q24" i="40" s="1"/>
  <c r="K23" i="40"/>
  <c r="X25" i="40"/>
  <c r="K26" i="40"/>
  <c r="C30" i="40"/>
  <c r="M13" i="40"/>
  <c r="C32" i="40"/>
  <c r="P13" i="40"/>
  <c r="C24" i="40"/>
  <c r="M20" i="39"/>
  <c r="P19" i="39"/>
  <c r="R23" i="39"/>
  <c r="R17" i="39"/>
  <c r="V25" i="39"/>
  <c r="X23" i="39"/>
  <c r="V23" i="39"/>
  <c r="S28" i="39"/>
  <c r="U26" i="39"/>
  <c r="S26" i="39"/>
  <c r="P28" i="39"/>
  <c r="R26" i="39"/>
  <c r="P26" i="39"/>
  <c r="V22" i="39"/>
  <c r="X20" i="39"/>
  <c r="V20" i="39"/>
  <c r="P25" i="39"/>
  <c r="M25" i="39"/>
  <c r="P23" i="39"/>
  <c r="S22" i="39"/>
  <c r="U20" i="39"/>
  <c r="S20" i="39"/>
  <c r="M22" i="39"/>
  <c r="O20" i="39"/>
  <c r="M28" i="39"/>
  <c r="O26" i="39"/>
  <c r="V19" i="39"/>
  <c r="X17" i="39"/>
  <c r="P17" i="39"/>
  <c r="V17" i="39"/>
  <c r="M26" i="39"/>
  <c r="M23" i="39"/>
  <c r="S19" i="39"/>
  <c r="U17" i="39"/>
  <c r="S17" i="39"/>
  <c r="H39" i="39"/>
  <c r="C10" i="39"/>
  <c r="C21" i="39" s="1"/>
  <c r="C9" i="39"/>
  <c r="C27" i="39" s="1"/>
  <c r="C8" i="39"/>
  <c r="C33" i="39" s="1"/>
  <c r="C32" i="39"/>
  <c r="B2" i="39"/>
  <c r="AB25" i="41" l="1"/>
  <c r="AG23" i="41" s="1"/>
  <c r="AH23" i="41" s="1"/>
  <c r="C39" i="44"/>
  <c r="G6" i="7"/>
  <c r="AB28" i="43"/>
  <c r="AG26" i="43" s="1"/>
  <c r="AB19" i="41"/>
  <c r="AG17" i="41" s="1"/>
  <c r="AL20" i="43"/>
  <c r="AB25" i="43"/>
  <c r="AG23" i="43" s="1"/>
  <c r="AB25" i="42"/>
  <c r="AG23" i="42" s="1"/>
  <c r="AH23" i="42" s="1"/>
  <c r="AI20" i="43"/>
  <c r="AJ20" i="43" s="1"/>
  <c r="AL26" i="41"/>
  <c r="AL26" i="40"/>
  <c r="AL17" i="41"/>
  <c r="AL23" i="40"/>
  <c r="AL23" i="44"/>
  <c r="AL20" i="40"/>
  <c r="AL17" i="40"/>
  <c r="AB22" i="40"/>
  <c r="AG20" i="40" s="1"/>
  <c r="AH20" i="40" s="1"/>
  <c r="AB22" i="43"/>
  <c r="AG20" i="43" s="1"/>
  <c r="AH20" i="43" s="1"/>
  <c r="AL26" i="43"/>
  <c r="AL20" i="42"/>
  <c r="AL23" i="41"/>
  <c r="AI23" i="41"/>
  <c r="AL20" i="41"/>
  <c r="AB25" i="40"/>
  <c r="AG23" i="40" s="1"/>
  <c r="AH23" i="40" s="1"/>
  <c r="AB28" i="42"/>
  <c r="AG26" i="42" s="1"/>
  <c r="AH26" i="42" s="1"/>
  <c r="AL23" i="42"/>
  <c r="AB19" i="42"/>
  <c r="AG17" i="42" s="1"/>
  <c r="AB22" i="42"/>
  <c r="AG20" i="42" s="1"/>
  <c r="AH20" i="42" s="1"/>
  <c r="AI26" i="43"/>
  <c r="AJ26" i="43" s="1"/>
  <c r="AL23" i="43"/>
  <c r="AL17" i="42"/>
  <c r="AB19" i="40"/>
  <c r="AG17" i="40" s="1"/>
  <c r="AH17" i="40" s="1"/>
  <c r="AA21" i="40"/>
  <c r="AE20" i="40" s="1"/>
  <c r="AI26" i="42"/>
  <c r="AI17" i="42"/>
  <c r="AJ17" i="42" s="1"/>
  <c r="AA18" i="43"/>
  <c r="AE17" i="43" s="1"/>
  <c r="AB25" i="44"/>
  <c r="AG23" i="44" s="1"/>
  <c r="AL17" i="44"/>
  <c r="AB28" i="44"/>
  <c r="AG26" i="44" s="1"/>
  <c r="AB22" i="41"/>
  <c r="AG20" i="41" s="1"/>
  <c r="AH20" i="41" s="1"/>
  <c r="AA27" i="40"/>
  <c r="AE26" i="40" s="1"/>
  <c r="AA27" i="41"/>
  <c r="AE26" i="41" s="1"/>
  <c r="AL26" i="44"/>
  <c r="AI23" i="42"/>
  <c r="AI17" i="41"/>
  <c r="AJ23" i="41" s="1"/>
  <c r="AH26" i="40"/>
  <c r="AJ20" i="44"/>
  <c r="AL17" i="43"/>
  <c r="AI23" i="40"/>
  <c r="AJ23" i="40" s="1"/>
  <c r="AL26" i="42"/>
  <c r="AJ23" i="43"/>
  <c r="AA21" i="44"/>
  <c r="AE20" i="44" s="1"/>
  <c r="AL20" i="44"/>
  <c r="AA27" i="44"/>
  <c r="AE26" i="44" s="1"/>
  <c r="AB19" i="44"/>
  <c r="AG17" i="44" s="1"/>
  <c r="AH17" i="44" s="1"/>
  <c r="AJ26" i="44"/>
  <c r="AA18" i="44"/>
  <c r="AE17" i="44" s="1"/>
  <c r="AA24" i="44"/>
  <c r="AE23" i="44" s="1"/>
  <c r="AJ23" i="44"/>
  <c r="AJ17" i="44"/>
  <c r="AA27" i="43"/>
  <c r="AE26" i="43" s="1"/>
  <c r="AA24" i="43"/>
  <c r="AE23" i="43" s="1"/>
  <c r="AB19" i="43"/>
  <c r="AG17" i="43" s="1"/>
  <c r="AH17" i="43" s="1"/>
  <c r="AJ17" i="43"/>
  <c r="C39" i="42"/>
  <c r="C39" i="43"/>
  <c r="N21" i="43"/>
  <c r="AA21" i="43" s="1"/>
  <c r="AE20" i="43" s="1"/>
  <c r="AA27" i="42"/>
  <c r="AE26" i="42" s="1"/>
  <c r="AH17" i="42"/>
  <c r="AA18" i="42"/>
  <c r="AE17" i="42" s="1"/>
  <c r="AA24" i="42"/>
  <c r="AE23" i="42" s="1"/>
  <c r="AA21" i="42"/>
  <c r="AE20" i="42" s="1"/>
  <c r="AJ20" i="41"/>
  <c r="C39" i="40"/>
  <c r="C39" i="41"/>
  <c r="AA24" i="41"/>
  <c r="AE23" i="41" s="1"/>
  <c r="AA18" i="41"/>
  <c r="AE17" i="41" s="1"/>
  <c r="AH17" i="41"/>
  <c r="AH26" i="41"/>
  <c r="N21" i="41"/>
  <c r="AA21" i="41" s="1"/>
  <c r="AE20" i="41" s="1"/>
  <c r="AA24" i="40"/>
  <c r="AE23" i="40" s="1"/>
  <c r="AJ17" i="40"/>
  <c r="AJ26" i="40"/>
  <c r="AA18" i="40"/>
  <c r="AE17" i="40" s="1"/>
  <c r="AJ20" i="40"/>
  <c r="R25" i="39"/>
  <c r="W21" i="39"/>
  <c r="Q27" i="39" s="1"/>
  <c r="Z20" i="39"/>
  <c r="R19" i="39"/>
  <c r="O28" i="39"/>
  <c r="U28" i="39"/>
  <c r="O22" i="39"/>
  <c r="X19" i="39"/>
  <c r="X22" i="39"/>
  <c r="M13" i="39"/>
  <c r="P13" i="39"/>
  <c r="S13" i="39"/>
  <c r="T18" i="39"/>
  <c r="N24" i="39" s="1"/>
  <c r="V13" i="39"/>
  <c r="Z17" i="39"/>
  <c r="Z25" i="39"/>
  <c r="AK23" i="39" s="1"/>
  <c r="AB23" i="39"/>
  <c r="K23" i="39"/>
  <c r="W18" i="39"/>
  <c r="AB20" i="39"/>
  <c r="O25" i="39"/>
  <c r="X25" i="39"/>
  <c r="AB26" i="39"/>
  <c r="K26" i="39"/>
  <c r="Z23" i="39"/>
  <c r="W24" i="39"/>
  <c r="T27" i="39" s="1"/>
  <c r="R28" i="39"/>
  <c r="K17" i="39"/>
  <c r="Z28" i="39"/>
  <c r="AK26" i="39" s="1"/>
  <c r="K20" i="39"/>
  <c r="Z22" i="39"/>
  <c r="AK20" i="39" s="1"/>
  <c r="Q18" i="39"/>
  <c r="Z19" i="39"/>
  <c r="AK17" i="39" s="1"/>
  <c r="AB17" i="39"/>
  <c r="U19" i="39"/>
  <c r="T21" i="39"/>
  <c r="Z26" i="39"/>
  <c r="U22" i="39"/>
  <c r="C26" i="39"/>
  <c r="C20" i="39"/>
  <c r="C35" i="39"/>
  <c r="C24" i="39"/>
  <c r="C30" i="39"/>
  <c r="C36" i="39"/>
  <c r="C23" i="39"/>
  <c r="C29" i="39"/>
  <c r="C39" i="39"/>
  <c r="AF23" i="44" l="1"/>
  <c r="AJ23" i="42"/>
  <c r="AF20" i="42"/>
  <c r="AF20" i="43"/>
  <c r="AM20" i="43" s="1"/>
  <c r="AN20" i="43" s="1"/>
  <c r="AJ26" i="42"/>
  <c r="AJ26" i="41"/>
  <c r="AI20" i="39"/>
  <c r="AF20" i="41"/>
  <c r="AM20" i="41" s="1"/>
  <c r="AN20" i="41" s="1"/>
  <c r="AJ17" i="41"/>
  <c r="AJ20" i="42"/>
  <c r="AF17" i="44"/>
  <c r="AM17" i="44" s="1"/>
  <c r="AN17" i="44" s="1"/>
  <c r="AH23" i="44"/>
  <c r="AM23" i="44" s="1"/>
  <c r="AN23" i="44" s="1"/>
  <c r="AF20" i="44"/>
  <c r="AH26" i="44"/>
  <c r="AH20" i="44"/>
  <c r="AF26" i="44"/>
  <c r="AM26" i="44" s="1"/>
  <c r="AN26" i="44" s="1"/>
  <c r="AF23" i="43"/>
  <c r="AF17" i="43"/>
  <c r="AM17" i="43" s="1"/>
  <c r="AN17" i="43" s="1"/>
  <c r="AH26" i="43"/>
  <c r="AH23" i="43"/>
  <c r="AF26" i="43"/>
  <c r="AF23" i="42"/>
  <c r="AF17" i="42"/>
  <c r="AM17" i="42" s="1"/>
  <c r="AN17" i="42" s="1"/>
  <c r="AF26" i="42"/>
  <c r="AF17" i="41"/>
  <c r="AF26" i="41"/>
  <c r="AF23" i="41"/>
  <c r="AM23" i="41" s="1"/>
  <c r="AN23" i="41" s="1"/>
  <c r="AF17" i="40"/>
  <c r="AM17" i="40" s="1"/>
  <c r="AN17" i="40" s="1"/>
  <c r="AF26" i="40"/>
  <c r="AM26" i="40" s="1"/>
  <c r="AN26" i="40" s="1"/>
  <c r="AF23" i="40"/>
  <c r="AM23" i="40" s="1"/>
  <c r="AN23" i="40" s="1"/>
  <c r="AF20" i="40"/>
  <c r="AM20" i="40" s="1"/>
  <c r="AN20" i="40" s="1"/>
  <c r="AI17" i="39"/>
  <c r="AI23" i="39"/>
  <c r="AI26" i="39"/>
  <c r="AL17" i="39"/>
  <c r="AA18" i="39"/>
  <c r="AE17" i="39" s="1"/>
  <c r="AL23" i="39"/>
  <c r="AL26" i="39"/>
  <c r="AL20" i="39"/>
  <c r="AB25" i="39"/>
  <c r="AG23" i="39" s="1"/>
  <c r="N21" i="39"/>
  <c r="AB28" i="39"/>
  <c r="AG26" i="39" s="1"/>
  <c r="Q24" i="39"/>
  <c r="AA24" i="39" s="1"/>
  <c r="AE23" i="39" s="1"/>
  <c r="N27" i="39"/>
  <c r="AA27" i="39" s="1"/>
  <c r="AE26" i="39" s="1"/>
  <c r="AB19" i="39"/>
  <c r="AG17" i="39" s="1"/>
  <c r="AB22" i="39"/>
  <c r="AG20" i="39" s="1"/>
  <c r="AM23" i="42" l="1"/>
  <c r="AN23" i="42" s="1"/>
  <c r="AM26" i="42"/>
  <c r="AN26" i="42" s="1"/>
  <c r="AO26" i="42" s="1"/>
  <c r="AM20" i="42"/>
  <c r="AN20" i="42" s="1"/>
  <c r="AO20" i="42" s="1"/>
  <c r="AM26" i="41"/>
  <c r="AN26" i="41" s="1"/>
  <c r="AO26" i="41" s="1"/>
  <c r="AM26" i="43"/>
  <c r="AN26" i="43" s="1"/>
  <c r="AM20" i="44"/>
  <c r="AN20" i="44" s="1"/>
  <c r="AO20" i="44" s="1"/>
  <c r="AJ26" i="39"/>
  <c r="AM17" i="41"/>
  <c r="AN17" i="41" s="1"/>
  <c r="AO17" i="41" s="1"/>
  <c r="AO20" i="40"/>
  <c r="AO23" i="41"/>
  <c r="AO23" i="44"/>
  <c r="AO17" i="44"/>
  <c r="AO26" i="44"/>
  <c r="AM23" i="43"/>
  <c r="AN23" i="43" s="1"/>
  <c r="AO23" i="43" s="1"/>
  <c r="AO17" i="42"/>
  <c r="AO23" i="42"/>
  <c r="AO20" i="41"/>
  <c r="AP20" i="41" s="1"/>
  <c r="AC20" i="41" s="1"/>
  <c r="AO23" i="40"/>
  <c r="AO26" i="40"/>
  <c r="AO17" i="40"/>
  <c r="AP17" i="40" s="1"/>
  <c r="AC17" i="40" s="1"/>
  <c r="AJ20" i="39"/>
  <c r="AJ23" i="39"/>
  <c r="AJ17" i="39"/>
  <c r="AH23" i="39"/>
  <c r="AH20" i="39"/>
  <c r="AH26" i="39"/>
  <c r="AH17" i="39"/>
  <c r="AA21" i="39"/>
  <c r="AE20" i="39" s="1"/>
  <c r="AF20" i="39" s="1"/>
  <c r="AP20" i="42" l="1"/>
  <c r="AC20" i="42" s="1"/>
  <c r="AP26" i="44"/>
  <c r="AC26" i="44" s="1"/>
  <c r="AP20" i="44"/>
  <c r="AC20" i="44" s="1"/>
  <c r="AP17" i="44"/>
  <c r="AC17" i="44" s="1"/>
  <c r="AP23" i="44"/>
  <c r="AC23" i="44" s="1"/>
  <c r="AO20" i="43"/>
  <c r="AO26" i="43"/>
  <c r="AO17" i="43"/>
  <c r="AP26" i="42"/>
  <c r="AC26" i="42" s="1"/>
  <c r="AP23" i="42"/>
  <c r="AC23" i="42" s="1"/>
  <c r="AP17" i="42"/>
  <c r="AC17" i="42" s="1"/>
  <c r="AP17" i="41"/>
  <c r="AC17" i="41" s="1"/>
  <c r="AP23" i="41"/>
  <c r="AC23" i="41" s="1"/>
  <c r="AP26" i="41"/>
  <c r="AC26" i="41" s="1"/>
  <c r="AP26" i="40"/>
  <c r="AC26" i="40" s="1"/>
  <c r="AP23" i="40"/>
  <c r="AC23" i="40" s="1"/>
  <c r="AP20" i="40"/>
  <c r="AC20" i="40" s="1"/>
  <c r="AM20" i="39"/>
  <c r="AN20" i="39" s="1"/>
  <c r="AF23" i="39"/>
  <c r="AM23" i="39" s="1"/>
  <c r="AN23" i="39" s="1"/>
  <c r="AF26" i="39"/>
  <c r="AM26" i="39" s="1"/>
  <c r="AN26" i="39" s="1"/>
  <c r="AF17" i="39"/>
  <c r="AM17" i="39" s="1"/>
  <c r="AN17" i="39" s="1"/>
  <c r="AP20" i="43" l="1"/>
  <c r="AC20" i="43" s="1"/>
  <c r="AP26" i="43"/>
  <c r="AC26" i="43" s="1"/>
  <c r="AP17" i="43"/>
  <c r="AC17" i="43" s="1"/>
  <c r="AP23" i="43"/>
  <c r="AC23" i="43" s="1"/>
  <c r="AO17" i="39"/>
  <c r="AO26" i="39"/>
  <c r="AO20" i="39"/>
  <c r="AO23" i="39"/>
  <c r="AP17" i="39" l="1"/>
  <c r="AC17" i="39" s="1"/>
  <c r="AP20" i="39"/>
  <c r="AC20" i="39" s="1"/>
  <c r="AP26" i="39"/>
  <c r="AC26" i="39" s="1"/>
  <c r="AP23" i="39"/>
  <c r="AC23"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<sst xmlns="http://schemas.openxmlformats.org/spreadsheetml/2006/main" count="3214" uniqueCount="1886">
  <si>
    <t>Joueur 1</t>
  </si>
  <si>
    <t>Joueur 2</t>
  </si>
  <si>
    <t>Joueur 3</t>
  </si>
  <si>
    <t>Joueur 4</t>
  </si>
  <si>
    <t>Pts</t>
  </si>
  <si>
    <t>Rep</t>
  </si>
  <si>
    <t>Série</t>
  </si>
  <si>
    <t>Tour 1</t>
  </si>
  <si>
    <t>Tour 2</t>
  </si>
  <si>
    <t>Tour 3</t>
  </si>
  <si>
    <t>SAISIE DES RESULTATS</t>
  </si>
  <si>
    <t>DIRECTEUR DE JEU :</t>
  </si>
  <si>
    <t>OBSERVATIONS</t>
  </si>
  <si>
    <t xml:space="preserve">DATE : </t>
  </si>
  <si>
    <t>LIGUE MEDITERRANEENNE DE BILLARD</t>
  </si>
  <si>
    <t>Mode de jeu</t>
  </si>
  <si>
    <t>Catégorie</t>
  </si>
  <si>
    <t>Club organisateur</t>
  </si>
  <si>
    <t>N°</t>
  </si>
  <si>
    <t>Licences</t>
  </si>
  <si>
    <t>NOMS</t>
  </si>
  <si>
    <t>Club</t>
  </si>
  <si>
    <t>Moyenne sur 3,10</t>
  </si>
  <si>
    <t>2,80 m</t>
  </si>
  <si>
    <t>Directeur de jeu</t>
  </si>
  <si>
    <t>Tour 4</t>
  </si>
  <si>
    <t>Tour 5</t>
  </si>
  <si>
    <t>Tour 6</t>
  </si>
  <si>
    <t>LIGUE MEDITERANNEE BILLARD</t>
  </si>
  <si>
    <t>MASTER</t>
  </si>
  <si>
    <t>N 1</t>
  </si>
  <si>
    <t>N 3</t>
  </si>
  <si>
    <t>R 1</t>
  </si>
  <si>
    <t>R 2</t>
  </si>
  <si>
    <t>8 H 30</t>
  </si>
  <si>
    <t>NOM PRENOM</t>
  </si>
  <si>
    <t>Joue N1</t>
  </si>
  <si>
    <t>3,10 m</t>
  </si>
  <si>
    <t>30 Pts / 30 r</t>
  </si>
  <si>
    <t>50 Pts / 30 r</t>
  </si>
  <si>
    <t>Pas de prolongation en cas de match nul.</t>
  </si>
  <si>
    <t>Nom - Prénom</t>
  </si>
  <si>
    <t>SPORT AMAT.DE BILLARD MARSEILLAIS</t>
  </si>
  <si>
    <t>BILLARD CLUB DE NICE</t>
  </si>
  <si>
    <t>BILLARD CLUB CAVAILLONNAIS</t>
  </si>
  <si>
    <t>ACADEMIE DE BILLARD DE BOLLENE</t>
  </si>
  <si>
    <t>BILLARD CLUB AVIGNONNAIS</t>
  </si>
  <si>
    <t>BILLARD CLUB SISTERONNAIS</t>
  </si>
  <si>
    <t>BILLARD CLUB BERROIS</t>
  </si>
  <si>
    <t>BILLARD CLUB CARPENTRASSIEN</t>
  </si>
  <si>
    <t>ACADEMIE DE BILLARD DE MENTON</t>
  </si>
  <si>
    <t>BILLARD CLUB PHOCEEN</t>
  </si>
  <si>
    <t>DESMERO RAYMOND</t>
  </si>
  <si>
    <t>PACZESNY FABRICE</t>
  </si>
  <si>
    <t>NOM</t>
  </si>
  <si>
    <t>CARPENTRAS</t>
  </si>
  <si>
    <t>CODE POSTAL</t>
  </si>
  <si>
    <t>VILLE</t>
  </si>
  <si>
    <t>RUE PIERRE DE COUBERTIN</t>
  </si>
  <si>
    <t>AIX EN PROVENCE</t>
  </si>
  <si>
    <t>26 RUE PAVILLON</t>
  </si>
  <si>
    <t>MARSEILLE</t>
  </si>
  <si>
    <t>264 BOULEVARD ALBIN DURAND</t>
  </si>
  <si>
    <t>RUE MARCEL PAGNOL</t>
  </si>
  <si>
    <t>BERRE L ETANG</t>
  </si>
  <si>
    <t>HALLE POLYVALENTE PLACE RAOUX</t>
  </si>
  <si>
    <t>ALLEE DES ECHOPPES</t>
  </si>
  <si>
    <t>ISTRES</t>
  </si>
  <si>
    <t>CERCLE DES ARTS</t>
  </si>
  <si>
    <t>RUE DES FILEUSES DE SOIE</t>
  </si>
  <si>
    <t>SALON DE PROVENCE</t>
  </si>
  <si>
    <t>12 RUE BONAPARTE</t>
  </si>
  <si>
    <t>MAISON DU COMBATTANT</t>
  </si>
  <si>
    <t>AVIGNON</t>
  </si>
  <si>
    <t>MAISON DES ASSOCIATIONS</t>
  </si>
  <si>
    <t>ROUTE DE CADEROUSSE</t>
  </si>
  <si>
    <t>ORANGE</t>
  </si>
  <si>
    <t>12 rue du docteur ACQUAVIVA</t>
  </si>
  <si>
    <t>SALLE OTTAVI</t>
  </si>
  <si>
    <t>AVENUE DES ALLIES</t>
  </si>
  <si>
    <t>CAVALAIRE SUR MER</t>
  </si>
  <si>
    <t>CERCLE DE L INDEPENDANCE</t>
  </si>
  <si>
    <t>97 COURS VICTOR HUGO</t>
  </si>
  <si>
    <t>CAVAILLON</t>
  </si>
  <si>
    <t>LE MAS QUARTIER SAINTE MARGUERITE</t>
  </si>
  <si>
    <t>293 AVENUE PIERRE LOTI</t>
  </si>
  <si>
    <t>LA GARDE</t>
  </si>
  <si>
    <t>73 AVENUE DE LA DURANCE</t>
  </si>
  <si>
    <t>SALLE OMNISPORT DANIEL MAFFREN</t>
  </si>
  <si>
    <t>SISTERON</t>
  </si>
  <si>
    <t>GROUPE SCOLAIRE PIERRE MARIE CURIE</t>
  </si>
  <si>
    <t>BOLLENE</t>
  </si>
  <si>
    <t>ACADEMIE DE BILLARD</t>
  </si>
  <si>
    <t>67 COURS POURTOULES</t>
  </si>
  <si>
    <t>PARC MUNICIPAL DES LOISIRS</t>
  </si>
  <si>
    <t>31 AVENUE DE LA COTE BLEUE</t>
  </si>
  <si>
    <t>SAUSSET LES PINS</t>
  </si>
  <si>
    <t>Académie municipale de billard</t>
  </si>
  <si>
    <t>Allée du Louvre Salon du Louvre</t>
  </si>
  <si>
    <t>MENTON</t>
  </si>
  <si>
    <t>SALLE MALATESTA</t>
  </si>
  <si>
    <t>64 AVENUE CYRILLE BESSET</t>
  </si>
  <si>
    <t>NICE</t>
  </si>
  <si>
    <t>Centre Culturel</t>
  </si>
  <si>
    <t>29 Place de la Liberté</t>
  </si>
  <si>
    <t>MANDELIEU LA NAPOULE</t>
  </si>
  <si>
    <t>BILLARD CLUB ROQUEBRUNOIS</t>
  </si>
  <si>
    <t>44 avenue Gabriel Péri</t>
  </si>
  <si>
    <t>ROQUEBRUNE SUR ARGENS</t>
  </si>
  <si>
    <t>PROMENADE RENE COTY</t>
  </si>
  <si>
    <t>ST RAPHAEL</t>
  </si>
  <si>
    <t>1 RUE HONORE CLAIR</t>
  </si>
  <si>
    <t>ARLES</t>
  </si>
  <si>
    <t>60 BOULEVARD JEAN JAURES</t>
  </si>
  <si>
    <t>ROGNAC</t>
  </si>
  <si>
    <t>36 BIS AVENUE PASTEUR</t>
  </si>
  <si>
    <t>LA FARE LES OLIVIERS</t>
  </si>
  <si>
    <t>480 RUE DES ENTREPRENEURS</t>
  </si>
  <si>
    <t>ZA DU PAS DE MENC</t>
  </si>
  <si>
    <t>VINON SUR VERDON</t>
  </si>
  <si>
    <t>TOURNOI 4 A 24 JOUEURS - POULE UNIQUE DE 4 JOUEURS</t>
  </si>
  <si>
    <t>REPAS</t>
  </si>
  <si>
    <t>TOTAL</t>
  </si>
  <si>
    <t>EAU</t>
  </si>
  <si>
    <t>BOISSONS</t>
  </si>
  <si>
    <t>CLUB</t>
  </si>
  <si>
    <t>LICENCE</t>
  </si>
  <si>
    <t>MG</t>
  </si>
  <si>
    <t>Moyenne 3,10</t>
  </si>
  <si>
    <t>N° Licence</t>
  </si>
  <si>
    <t>CAT</t>
  </si>
  <si>
    <t>N1</t>
  </si>
  <si>
    <t>R1</t>
  </si>
  <si>
    <t>R2</t>
  </si>
  <si>
    <t>N3</t>
  </si>
  <si>
    <t xml:space="preserve">CLUB AFFILIE LMB
</t>
  </si>
  <si>
    <t>ADRESSE 1</t>
  </si>
  <si>
    <t>ADRESSE 2</t>
  </si>
  <si>
    <t>ACADEMIE BILLARD ST RAPHAEL</t>
  </si>
  <si>
    <t>BILLARD CLUB ORANGE</t>
  </si>
  <si>
    <t>BILLARD CLUB DE MANDELIEU LA NAPOULE</t>
  </si>
  <si>
    <t>BILLARD CLUB CLUB ARLESIEN</t>
  </si>
  <si>
    <t>BILLARD CLUB DE LA BAIE CAVALAIRE</t>
  </si>
  <si>
    <t>BILLARD CLUB LA GARDE</t>
  </si>
  <si>
    <t>BILLARD CLUB SAUSSET LES PINS</t>
  </si>
  <si>
    <t>BILLARD CLUB LA FARE LES OLIVIERS</t>
  </si>
  <si>
    <t>BILLARD CLUB VINON SUR VERDON</t>
  </si>
  <si>
    <t>CLUB BILLARD ISTRES</t>
  </si>
  <si>
    <t>BILLARD CLUB  AIX EN PROVENCE</t>
  </si>
  <si>
    <t>BILLARD CLUB SALON</t>
  </si>
  <si>
    <t>BILLARD CLUB AMATEUR ROGNAC</t>
  </si>
  <si>
    <t>RESULTAT DU TRI DES POULES</t>
  </si>
  <si>
    <r>
      <rPr>
        <b/>
        <sz val="11"/>
        <color indexed="10"/>
        <rFont val="Calibri"/>
        <family val="2"/>
      </rPr>
      <t>1) Saisir uniquement les NOMS A SAISIR Colonne B des JOUEURS.</t>
    </r>
    <r>
      <rPr>
        <b/>
        <sz val="11"/>
        <color indexed="10"/>
        <rFont val="Calibri"/>
        <family val="2"/>
      </rPr>
      <t xml:space="preserve"> 
2) Activer les macros dans la barre au dessus "Avertissement de sécurité - Les macros ont été désactivées".
Cliquer sur "Options..." et "Activer ce contenu" puis "OK" sans tenir compte de l'avertissement.
3) Puis appuyez sur le "Bouton de Tri". Le tableau de droite donne le résultat du tri et chaque onglet "billard 1 à 6" reçoit les joueurs.</t>
    </r>
    <r>
      <rPr>
        <b/>
        <sz val="11"/>
        <color indexed="10"/>
        <rFont val="Calibri"/>
        <family val="2"/>
      </rPr>
      <t xml:space="preserve">
Ce graphique permet de préparer des tournois de 4 à 24 joueurs, en fonction du nombre d'inscrits.</t>
    </r>
  </si>
  <si>
    <t xml:space="preserve">LMB 
FICHE JOUEURS
</t>
  </si>
  <si>
    <t>Licence</t>
  </si>
  <si>
    <t>PRENOM</t>
  </si>
  <si>
    <t>106287Z</t>
  </si>
  <si>
    <t>ABAD</t>
  </si>
  <si>
    <t>YANNICK</t>
  </si>
  <si>
    <t>169265J</t>
  </si>
  <si>
    <t>ABDALLAH</t>
  </si>
  <si>
    <t>ANTHONY</t>
  </si>
  <si>
    <t>159403P</t>
  </si>
  <si>
    <t>ABELA</t>
  </si>
  <si>
    <t>JOSEPH</t>
  </si>
  <si>
    <t>169267L</t>
  </si>
  <si>
    <t>ACOCA</t>
  </si>
  <si>
    <t>WILLIAM</t>
  </si>
  <si>
    <t>147622J</t>
  </si>
  <si>
    <t>ESTABLIER</t>
  </si>
  <si>
    <t>PIERRE</t>
  </si>
  <si>
    <t>165301A</t>
  </si>
  <si>
    <t>BARTH</t>
  </si>
  <si>
    <t>JEAN PAUL</t>
  </si>
  <si>
    <t>021810W</t>
  </si>
  <si>
    <t>AKNIN</t>
  </si>
  <si>
    <t>GABRIEL</t>
  </si>
  <si>
    <t>147980Y</t>
  </si>
  <si>
    <t>AKTAS</t>
  </si>
  <si>
    <t>JEAN</t>
  </si>
  <si>
    <t>149448T</t>
  </si>
  <si>
    <t>ALESSI</t>
  </si>
  <si>
    <t>JEAN PIERRE</t>
  </si>
  <si>
    <t>169144C</t>
  </si>
  <si>
    <t>ALEXANIAN</t>
  </si>
  <si>
    <t>ANTOINE</t>
  </si>
  <si>
    <t>151459E</t>
  </si>
  <si>
    <t>ALIBERT</t>
  </si>
  <si>
    <t>BRUNO</t>
  </si>
  <si>
    <t>159130S</t>
  </si>
  <si>
    <t>ALVAREZ</t>
  </si>
  <si>
    <t>PHILIPPE</t>
  </si>
  <si>
    <t>152035F</t>
  </si>
  <si>
    <t>ALVISET</t>
  </si>
  <si>
    <t>GUY</t>
  </si>
  <si>
    <t>155531F</t>
  </si>
  <si>
    <t>AMOUROUX</t>
  </si>
  <si>
    <t>LUC</t>
  </si>
  <si>
    <t>162879S</t>
  </si>
  <si>
    <t>JACQUES ANTOINE</t>
  </si>
  <si>
    <t>153111A</t>
  </si>
  <si>
    <t>ANDRIEUX</t>
  </si>
  <si>
    <t>STEPHANE</t>
  </si>
  <si>
    <t>021818E</t>
  </si>
  <si>
    <t>ANDRY</t>
  </si>
  <si>
    <t>JEAN FRANCOIS</t>
  </si>
  <si>
    <t>021819F</t>
  </si>
  <si>
    <t>ANGUE</t>
  </si>
  <si>
    <t>PATRICK</t>
  </si>
  <si>
    <t>021820G</t>
  </si>
  <si>
    <t>ANNESTAY</t>
  </si>
  <si>
    <t>JACQUES</t>
  </si>
  <si>
    <t>021821H</t>
  </si>
  <si>
    <t>ANTONIN</t>
  </si>
  <si>
    <t>ALAIN</t>
  </si>
  <si>
    <t>021824K</t>
  </si>
  <si>
    <t>ARBAUD</t>
  </si>
  <si>
    <t>166320H</t>
  </si>
  <si>
    <t>ATHLANI</t>
  </si>
  <si>
    <t>MICHEL</t>
  </si>
  <si>
    <t>106513R</t>
  </si>
  <si>
    <t>AUDIBERT</t>
  </si>
  <si>
    <t>138454E</t>
  </si>
  <si>
    <t>AUDOUIN</t>
  </si>
  <si>
    <t>JEAN JACQUES</t>
  </si>
  <si>
    <t>012464K</t>
  </si>
  <si>
    <t>AZERAD</t>
  </si>
  <si>
    <t>HUGO</t>
  </si>
  <si>
    <t>021839Z</t>
  </si>
  <si>
    <t>AZOULAY</t>
  </si>
  <si>
    <t>115304U</t>
  </si>
  <si>
    <t>BAILLON</t>
  </si>
  <si>
    <t>153554G</t>
  </si>
  <si>
    <t>BALESTRI</t>
  </si>
  <si>
    <t>MAURICE</t>
  </si>
  <si>
    <t>023184S</t>
  </si>
  <si>
    <t>BALLIGAND</t>
  </si>
  <si>
    <t>SERGE</t>
  </si>
  <si>
    <t>109917P</t>
  </si>
  <si>
    <t>BARBANNEAU</t>
  </si>
  <si>
    <t>FREDERIC</t>
  </si>
  <si>
    <t>018535X</t>
  </si>
  <si>
    <t>BARDET</t>
  </si>
  <si>
    <t>122300W</t>
  </si>
  <si>
    <t>BARRALLON</t>
  </si>
  <si>
    <t>115343H</t>
  </si>
  <si>
    <t>BARTOLETTI</t>
  </si>
  <si>
    <t>JULIEN</t>
  </si>
  <si>
    <t>129911P</t>
  </si>
  <si>
    <t>BASSIGNANA</t>
  </si>
  <si>
    <t>ROBERT</t>
  </si>
  <si>
    <t>103568K</t>
  </si>
  <si>
    <t>BASSOUL</t>
  </si>
  <si>
    <t>JEAN MARIE</t>
  </si>
  <si>
    <t>021860U</t>
  </si>
  <si>
    <t>BAYARD</t>
  </si>
  <si>
    <t>JEAN CLAUDE</t>
  </si>
  <si>
    <t>153113C</t>
  </si>
  <si>
    <t>BECQ</t>
  </si>
  <si>
    <t>GILLES</t>
  </si>
  <si>
    <t>021865Z</t>
  </si>
  <si>
    <t>BELHASSEN</t>
  </si>
  <si>
    <t>BENJAMIN</t>
  </si>
  <si>
    <t>132789H</t>
  </si>
  <si>
    <t>BELTRITTI</t>
  </si>
  <si>
    <t>JEAN YVES</t>
  </si>
  <si>
    <t>021872G</t>
  </si>
  <si>
    <t>BENAVIDES</t>
  </si>
  <si>
    <t>CLAUDE</t>
  </si>
  <si>
    <t>138275H</t>
  </si>
  <si>
    <t>GERARD</t>
  </si>
  <si>
    <t>124802C</t>
  </si>
  <si>
    <t>BENDAVID</t>
  </si>
  <si>
    <t>KARINE</t>
  </si>
  <si>
    <t>159238K</t>
  </si>
  <si>
    <t>BENIER</t>
  </si>
  <si>
    <t>160011A</t>
  </si>
  <si>
    <t>BENSAID</t>
  </si>
  <si>
    <t>NOEL</t>
  </si>
  <si>
    <t>125945B</t>
  </si>
  <si>
    <t>BERNAT</t>
  </si>
  <si>
    <t>115001D</t>
  </si>
  <si>
    <t>BERNICHON</t>
  </si>
  <si>
    <t>PASCAL</t>
  </si>
  <si>
    <t>159202W</t>
  </si>
  <si>
    <t>BIARD</t>
  </si>
  <si>
    <t>ANDRE</t>
  </si>
  <si>
    <t>168684C</t>
  </si>
  <si>
    <t>BODET</t>
  </si>
  <si>
    <t>DENIS</t>
  </si>
  <si>
    <t>016248Y</t>
  </si>
  <si>
    <t>BOFFA</t>
  </si>
  <si>
    <t>BERNARD</t>
  </si>
  <si>
    <t>168836S</t>
  </si>
  <si>
    <t>BOLAND</t>
  </si>
  <si>
    <t>CHRISTIAN</t>
  </si>
  <si>
    <t>021894C</t>
  </si>
  <si>
    <t>BONELLO</t>
  </si>
  <si>
    <t>LUCIEN</t>
  </si>
  <si>
    <t>150422C</t>
  </si>
  <si>
    <t>BONNEMAISON</t>
  </si>
  <si>
    <t>101352E</t>
  </si>
  <si>
    <t>BONNET</t>
  </si>
  <si>
    <t>JONATHAN</t>
  </si>
  <si>
    <t>021900I</t>
  </si>
  <si>
    <t>BONTOUX</t>
  </si>
  <si>
    <t>MAX</t>
  </si>
  <si>
    <t>149287T</t>
  </si>
  <si>
    <t>BORDES</t>
  </si>
  <si>
    <t>149288V</t>
  </si>
  <si>
    <t>CATHIE</t>
  </si>
  <si>
    <t>160000N</t>
  </si>
  <si>
    <t>BOSSOT</t>
  </si>
  <si>
    <t>155529D</t>
  </si>
  <si>
    <t>BOULANT</t>
  </si>
  <si>
    <t>021911T</t>
  </si>
  <si>
    <t>BOURDELLES</t>
  </si>
  <si>
    <t>LAURENT</t>
  </si>
  <si>
    <t>122662U</t>
  </si>
  <si>
    <t>BOUTILLE</t>
  </si>
  <si>
    <t>NICOLAS</t>
  </si>
  <si>
    <t>118665B</t>
  </si>
  <si>
    <t>BOUTTIER</t>
  </si>
  <si>
    <t>CHARLES</t>
  </si>
  <si>
    <t>125921D</t>
  </si>
  <si>
    <t>CAROLINE</t>
  </si>
  <si>
    <t>149613Y</t>
  </si>
  <si>
    <t>BOVET</t>
  </si>
  <si>
    <t>168877M</t>
  </si>
  <si>
    <t>BOYER</t>
  </si>
  <si>
    <t>ANNE MARIE</t>
  </si>
  <si>
    <t>021918A</t>
  </si>
  <si>
    <t>BREDAT</t>
  </si>
  <si>
    <t>RENE</t>
  </si>
  <si>
    <t>152345S</t>
  </si>
  <si>
    <t>BREPSON</t>
  </si>
  <si>
    <t>MARTIAL</t>
  </si>
  <si>
    <t>113104E</t>
  </si>
  <si>
    <t>BRIAND</t>
  </si>
  <si>
    <t>021920C</t>
  </si>
  <si>
    <t>BRIOIT</t>
  </si>
  <si>
    <t>DOMINIQUE</t>
  </si>
  <si>
    <t>114733V</t>
  </si>
  <si>
    <t>BRUANT</t>
  </si>
  <si>
    <t>SYLVAIN</t>
  </si>
  <si>
    <t>136581D</t>
  </si>
  <si>
    <t>BRUNERIE</t>
  </si>
  <si>
    <t>JEAN LOUIS</t>
  </si>
  <si>
    <t>117642S</t>
  </si>
  <si>
    <t>BUFFART</t>
  </si>
  <si>
    <t>MICHELE</t>
  </si>
  <si>
    <t>109188O</t>
  </si>
  <si>
    <t>BUI THAI</t>
  </si>
  <si>
    <t>NINH</t>
  </si>
  <si>
    <t>155679R</t>
  </si>
  <si>
    <t>BURELLI</t>
  </si>
  <si>
    <t>GEORGES</t>
  </si>
  <si>
    <t>162877Q</t>
  </si>
  <si>
    <t>BUROIS</t>
  </si>
  <si>
    <t>FREDERIQUE</t>
  </si>
  <si>
    <t>151533K</t>
  </si>
  <si>
    <t>BURON</t>
  </si>
  <si>
    <t>112311R</t>
  </si>
  <si>
    <t>CACHO</t>
  </si>
  <si>
    <t>DIDIER</t>
  </si>
  <si>
    <t>144785R</t>
  </si>
  <si>
    <t>CAILLAUD</t>
  </si>
  <si>
    <t>DANIEL</t>
  </si>
  <si>
    <t>158342L</t>
  </si>
  <si>
    <t>CALUSIO</t>
  </si>
  <si>
    <t>J PIERRE</t>
  </si>
  <si>
    <t>159692D</t>
  </si>
  <si>
    <t>CANAL</t>
  </si>
  <si>
    <t>FRANCOIS</t>
  </si>
  <si>
    <t>021944A</t>
  </si>
  <si>
    <t>CAO</t>
  </si>
  <si>
    <t>HUU TUOI</t>
  </si>
  <si>
    <t>146885L</t>
  </si>
  <si>
    <t>CARAIL</t>
  </si>
  <si>
    <t>021946C</t>
  </si>
  <si>
    <t>CARDINALI</t>
  </si>
  <si>
    <t>101302G</t>
  </si>
  <si>
    <t>152346T</t>
  </si>
  <si>
    <t>CARRE</t>
  </si>
  <si>
    <t>118684U</t>
  </si>
  <si>
    <t>CESARO</t>
  </si>
  <si>
    <t>161620Z</t>
  </si>
  <si>
    <t>CHABOUD</t>
  </si>
  <si>
    <t>021960Q</t>
  </si>
  <si>
    <t>CHAIX</t>
  </si>
  <si>
    <t>JOEL</t>
  </si>
  <si>
    <t>143166K</t>
  </si>
  <si>
    <t>CHANTEUX</t>
  </si>
  <si>
    <t>151534L</t>
  </si>
  <si>
    <t>CHAPLIN</t>
  </si>
  <si>
    <t>021967X</t>
  </si>
  <si>
    <t>CHARBIT</t>
  </si>
  <si>
    <t>JEAN MARC</t>
  </si>
  <si>
    <t>152655E</t>
  </si>
  <si>
    <t>CHEVRIER</t>
  </si>
  <si>
    <t>152831W</t>
  </si>
  <si>
    <t>CAMILLE</t>
  </si>
  <si>
    <t>160332Z</t>
  </si>
  <si>
    <t>CHICARD</t>
  </si>
  <si>
    <t>108854S</t>
  </si>
  <si>
    <t>CHUZEVILLE</t>
  </si>
  <si>
    <t>168880Q</t>
  </si>
  <si>
    <t>CLAUDEN</t>
  </si>
  <si>
    <t>129497R</t>
  </si>
  <si>
    <t>CLEMENT</t>
  </si>
  <si>
    <t>106896K</t>
  </si>
  <si>
    <t>CLUS</t>
  </si>
  <si>
    <t>SANDY</t>
  </si>
  <si>
    <t>012827J</t>
  </si>
  <si>
    <t>COHEN</t>
  </si>
  <si>
    <t>RICHARD</t>
  </si>
  <si>
    <t>166294E</t>
  </si>
  <si>
    <t>COLOMBET</t>
  </si>
  <si>
    <t>MARIE</t>
  </si>
  <si>
    <t>166295F</t>
  </si>
  <si>
    <t>166177C</t>
  </si>
  <si>
    <t>CONTRAIN</t>
  </si>
  <si>
    <t>JEROME</t>
  </si>
  <si>
    <t>021985P</t>
  </si>
  <si>
    <t>COPPIN</t>
  </si>
  <si>
    <t>JEAN MICHEL</t>
  </si>
  <si>
    <t>164007T</t>
  </si>
  <si>
    <t>CORBIN</t>
  </si>
  <si>
    <t>106512Q</t>
  </si>
  <si>
    <t>CORDONNIER</t>
  </si>
  <si>
    <t>ROGER</t>
  </si>
  <si>
    <t>148136S</t>
  </si>
  <si>
    <t>COSTAZ</t>
  </si>
  <si>
    <t>125938U</t>
  </si>
  <si>
    <t>COSTE</t>
  </si>
  <si>
    <t>101268Y</t>
  </si>
  <si>
    <t>COTARD</t>
  </si>
  <si>
    <t>SANDRINE</t>
  </si>
  <si>
    <t>119932U</t>
  </si>
  <si>
    <t>COUPET</t>
  </si>
  <si>
    <t>168287W</t>
  </si>
  <si>
    <t>COURSAULT</t>
  </si>
  <si>
    <t>BERNADETTE</t>
  </si>
  <si>
    <t>168685D</t>
  </si>
  <si>
    <t>COZETTE</t>
  </si>
  <si>
    <t>SYLVIE</t>
  </si>
  <si>
    <t>021996A</t>
  </si>
  <si>
    <t>CREUZOT</t>
  </si>
  <si>
    <t>PATRICE</t>
  </si>
  <si>
    <t>152067Q</t>
  </si>
  <si>
    <t>CROUZET</t>
  </si>
  <si>
    <t>JEAN ANDRE</t>
  </si>
  <si>
    <t>144718C</t>
  </si>
  <si>
    <t>D ANTONIO</t>
  </si>
  <si>
    <t>126747X</t>
  </si>
  <si>
    <t>DAMIEN</t>
  </si>
  <si>
    <t>022002G</t>
  </si>
  <si>
    <t>DAMON</t>
  </si>
  <si>
    <t>022003H</t>
  </si>
  <si>
    <t>OLIVIER</t>
  </si>
  <si>
    <t>144640C</t>
  </si>
  <si>
    <t>DANCARVILLE</t>
  </si>
  <si>
    <t>155526A</t>
  </si>
  <si>
    <t>DAVID</t>
  </si>
  <si>
    <t>THIERRY</t>
  </si>
  <si>
    <t>139487X</t>
  </si>
  <si>
    <t>DE GRYSE</t>
  </si>
  <si>
    <t>140113Z</t>
  </si>
  <si>
    <t>DE HAAN</t>
  </si>
  <si>
    <t>163348C</t>
  </si>
  <si>
    <t>DE LOOSE</t>
  </si>
  <si>
    <t>FELIX</t>
  </si>
  <si>
    <t>159371E</t>
  </si>
  <si>
    <t>DE LUCA</t>
  </si>
  <si>
    <t>JEREMY</t>
  </si>
  <si>
    <t>127655V</t>
  </si>
  <si>
    <t>DE RIGAL</t>
  </si>
  <si>
    <t>151535M</t>
  </si>
  <si>
    <t>DE ROOY</t>
  </si>
  <si>
    <t>PETER</t>
  </si>
  <si>
    <t>022009N</t>
  </si>
  <si>
    <t>DEBOS</t>
  </si>
  <si>
    <t>119889D</t>
  </si>
  <si>
    <t>DEFFE</t>
  </si>
  <si>
    <t>020635R</t>
  </si>
  <si>
    <t>DEFRETIN</t>
  </si>
  <si>
    <t>016772C</t>
  </si>
  <si>
    <t>DEL MEDICO</t>
  </si>
  <si>
    <t>152184S</t>
  </si>
  <si>
    <t>DELAIRE</t>
  </si>
  <si>
    <t>166003N</t>
  </si>
  <si>
    <t>022014S</t>
  </si>
  <si>
    <t>DELATTRE</t>
  </si>
  <si>
    <t>RAYMOND</t>
  </si>
  <si>
    <t>166346L</t>
  </si>
  <si>
    <t>DELUC</t>
  </si>
  <si>
    <t>168662D</t>
  </si>
  <si>
    <t>DEMARCQ</t>
  </si>
  <si>
    <t>159076J</t>
  </si>
  <si>
    <t>DEMERLIAC</t>
  </si>
  <si>
    <t>142358I</t>
  </si>
  <si>
    <t>DESMERO</t>
  </si>
  <si>
    <t>115051B</t>
  </si>
  <si>
    <t>DESWAZIERE</t>
  </si>
  <si>
    <t>163923C</t>
  </si>
  <si>
    <t>DETAND</t>
  </si>
  <si>
    <t>022033L</t>
  </si>
  <si>
    <t>DHAINAUT</t>
  </si>
  <si>
    <t>135014W</t>
  </si>
  <si>
    <t>DI BIN</t>
  </si>
  <si>
    <t>160331Y</t>
  </si>
  <si>
    <t>DION</t>
  </si>
  <si>
    <t>142363N</t>
  </si>
  <si>
    <t>DONABEDIAN</t>
  </si>
  <si>
    <t>022039R</t>
  </si>
  <si>
    <t>DOS SANTOS</t>
  </si>
  <si>
    <t>FRANCIS</t>
  </si>
  <si>
    <t>169123E</t>
  </si>
  <si>
    <t>DUBOC</t>
  </si>
  <si>
    <t>BERTRAND</t>
  </si>
  <si>
    <t>152038J</t>
  </si>
  <si>
    <t>DUBOURDEAUX</t>
  </si>
  <si>
    <t>013022W</t>
  </si>
  <si>
    <t>DUBREUIL</t>
  </si>
  <si>
    <t>FRANCK</t>
  </si>
  <si>
    <t>154651Z</t>
  </si>
  <si>
    <t>DUCA</t>
  </si>
  <si>
    <t>ALFONSO</t>
  </si>
  <si>
    <t>138116E</t>
  </si>
  <si>
    <t>DUFLOT</t>
  </si>
  <si>
    <t>013037L</t>
  </si>
  <si>
    <t>DUMET</t>
  </si>
  <si>
    <t>105621J</t>
  </si>
  <si>
    <t>DUPUIS</t>
  </si>
  <si>
    <t>022049B</t>
  </si>
  <si>
    <t>DURAND</t>
  </si>
  <si>
    <t>022050C</t>
  </si>
  <si>
    <t>HERVE</t>
  </si>
  <si>
    <t>022052E</t>
  </si>
  <si>
    <t>DUSFOUR</t>
  </si>
  <si>
    <t>102285B</t>
  </si>
  <si>
    <t>DUSSAULE</t>
  </si>
  <si>
    <t>140809T</t>
  </si>
  <si>
    <t>EL MEGHARY</t>
  </si>
  <si>
    <t>MAROUANE</t>
  </si>
  <si>
    <t>163467G</t>
  </si>
  <si>
    <t>ELEOUET</t>
  </si>
  <si>
    <t>162984G</t>
  </si>
  <si>
    <t>FAISSOLLE</t>
  </si>
  <si>
    <t>CHRISTELLE</t>
  </si>
  <si>
    <t>022066S</t>
  </si>
  <si>
    <t>FAVARIO</t>
  </si>
  <si>
    <t>022067T</t>
  </si>
  <si>
    <t>FERAUD</t>
  </si>
  <si>
    <t>129036Y</t>
  </si>
  <si>
    <t>FERHAT</t>
  </si>
  <si>
    <t>ACHOUR</t>
  </si>
  <si>
    <t>013111H</t>
  </si>
  <si>
    <t>FERNANDEZ</t>
  </si>
  <si>
    <t>MARC</t>
  </si>
  <si>
    <t>122658Q</t>
  </si>
  <si>
    <t>FERRO</t>
  </si>
  <si>
    <t>114481D</t>
  </si>
  <si>
    <t>FLORENT</t>
  </si>
  <si>
    <t>CEDRIC</t>
  </si>
  <si>
    <t>101139Z</t>
  </si>
  <si>
    <t>FONTAINE</t>
  </si>
  <si>
    <t>DANY</t>
  </si>
  <si>
    <t>127035Z</t>
  </si>
  <si>
    <t>FOREL</t>
  </si>
  <si>
    <t>152014H</t>
  </si>
  <si>
    <t>FORGET</t>
  </si>
  <si>
    <t>LIONEL</t>
  </si>
  <si>
    <t>022082I</t>
  </si>
  <si>
    <t>FOSSATI</t>
  </si>
  <si>
    <t>022084K</t>
  </si>
  <si>
    <t>FRANCO</t>
  </si>
  <si>
    <t>GILBERT</t>
  </si>
  <si>
    <t>118688Y</t>
  </si>
  <si>
    <t>HENRY</t>
  </si>
  <si>
    <t>167290M</t>
  </si>
  <si>
    <t>FROMEYER</t>
  </si>
  <si>
    <t>CORINNE</t>
  </si>
  <si>
    <t>159060R</t>
  </si>
  <si>
    <t>FURNON</t>
  </si>
  <si>
    <t>103216W</t>
  </si>
  <si>
    <t>GABETTO</t>
  </si>
  <si>
    <t>142316S</t>
  </si>
  <si>
    <t>GALARDINI</t>
  </si>
  <si>
    <t>145236A</t>
  </si>
  <si>
    <t>GAMBINO</t>
  </si>
  <si>
    <t>NATHAN</t>
  </si>
  <si>
    <t>147288W</t>
  </si>
  <si>
    <t>GAMEN</t>
  </si>
  <si>
    <t>022097X</t>
  </si>
  <si>
    <t>GATTO</t>
  </si>
  <si>
    <t>112833T</t>
  </si>
  <si>
    <t>GAUCHER</t>
  </si>
  <si>
    <t>116278G</t>
  </si>
  <si>
    <t>GAVALDA</t>
  </si>
  <si>
    <t>125944A</t>
  </si>
  <si>
    <t>GAVANON</t>
  </si>
  <si>
    <t>163279C</t>
  </si>
  <si>
    <t>GELAS</t>
  </si>
  <si>
    <t>150065P</t>
  </si>
  <si>
    <t>GENDRAUD</t>
  </si>
  <si>
    <t>022103D</t>
  </si>
  <si>
    <t>167330F</t>
  </si>
  <si>
    <t>THOMAS</t>
  </si>
  <si>
    <t>022104E</t>
  </si>
  <si>
    <t>GERVAIS</t>
  </si>
  <si>
    <t>GUILLAUME</t>
  </si>
  <si>
    <t>101282M</t>
  </si>
  <si>
    <t>GHU</t>
  </si>
  <si>
    <t>022108I</t>
  </si>
  <si>
    <t>GIANNATTASIO</t>
  </si>
  <si>
    <t>118661X</t>
  </si>
  <si>
    <t>GIBARROUX</t>
  </si>
  <si>
    <t>CHRISTOPHE</t>
  </si>
  <si>
    <t>149390F</t>
  </si>
  <si>
    <t>GIFFARD</t>
  </si>
  <si>
    <t>022113N</t>
  </si>
  <si>
    <t>GIMENEZ</t>
  </si>
  <si>
    <t>022115P</t>
  </si>
  <si>
    <t>GIOVANNETTI</t>
  </si>
  <si>
    <t>129718E</t>
  </si>
  <si>
    <t>GIRARD</t>
  </si>
  <si>
    <t>159240M</t>
  </si>
  <si>
    <t>GLEISES</t>
  </si>
  <si>
    <t>022120U</t>
  </si>
  <si>
    <t>GLEIZES</t>
  </si>
  <si>
    <t>157852D</t>
  </si>
  <si>
    <t>GODARD</t>
  </si>
  <si>
    <t>131925B</t>
  </si>
  <si>
    <t>GOUDENECHE</t>
  </si>
  <si>
    <t>022129D</t>
  </si>
  <si>
    <t>GOUIRAN</t>
  </si>
  <si>
    <t>104054C</t>
  </si>
  <si>
    <t>GOURSEAUD</t>
  </si>
  <si>
    <t>YVES</t>
  </si>
  <si>
    <t>101259P</t>
  </si>
  <si>
    <t>GOUZIEN</t>
  </si>
  <si>
    <t>RENAUD</t>
  </si>
  <si>
    <t>166216V</t>
  </si>
  <si>
    <t>YANN</t>
  </si>
  <si>
    <t>144636Y</t>
  </si>
  <si>
    <t>GOUZOUGUEN</t>
  </si>
  <si>
    <t>163514H</t>
  </si>
  <si>
    <t>GRANDMAIRE</t>
  </si>
  <si>
    <t>ROLAND</t>
  </si>
  <si>
    <t>149576H</t>
  </si>
  <si>
    <t>GREGOIRE</t>
  </si>
  <si>
    <t>J CLAUDE</t>
  </si>
  <si>
    <t>022132G</t>
  </si>
  <si>
    <t>GRIFFON</t>
  </si>
  <si>
    <t>101403D</t>
  </si>
  <si>
    <t>GROS</t>
  </si>
  <si>
    <t>107059R</t>
  </si>
  <si>
    <t>MARIE PAULE</t>
  </si>
  <si>
    <t>135013V</t>
  </si>
  <si>
    <t>GUERI</t>
  </si>
  <si>
    <t>103615F</t>
  </si>
  <si>
    <t>GUERIN</t>
  </si>
  <si>
    <t>022135J</t>
  </si>
  <si>
    <t>GUERINEAU</t>
  </si>
  <si>
    <t>144796C</t>
  </si>
  <si>
    <t>104475H</t>
  </si>
  <si>
    <t>GUEUG</t>
  </si>
  <si>
    <t>022137L</t>
  </si>
  <si>
    <t>GUIBERT</t>
  </si>
  <si>
    <t>109714U</t>
  </si>
  <si>
    <t>HAEBERLE</t>
  </si>
  <si>
    <t>011966G</t>
  </si>
  <si>
    <t>HAHN</t>
  </si>
  <si>
    <t>022141P</t>
  </si>
  <si>
    <t>HAROUTUNIAN</t>
  </si>
  <si>
    <t>166328R</t>
  </si>
  <si>
    <t>HARTENSTEIN</t>
  </si>
  <si>
    <t>137523J</t>
  </si>
  <si>
    <t>HAZE</t>
  </si>
  <si>
    <t>119933V</t>
  </si>
  <si>
    <t>HERREMAN</t>
  </si>
  <si>
    <t>137004K</t>
  </si>
  <si>
    <t>HEURTAULT</t>
  </si>
  <si>
    <t>JACKY</t>
  </si>
  <si>
    <t>163015Q</t>
  </si>
  <si>
    <t>HUREL</t>
  </si>
  <si>
    <t>148913M</t>
  </si>
  <si>
    <t>HURSTEL</t>
  </si>
  <si>
    <t>169266K</t>
  </si>
  <si>
    <t>JANNOT</t>
  </si>
  <si>
    <t>120276A</t>
  </si>
  <si>
    <t>JAVEY</t>
  </si>
  <si>
    <t>022163L</t>
  </si>
  <si>
    <t>JOB</t>
  </si>
  <si>
    <t>120814S</t>
  </si>
  <si>
    <t>JONNARD</t>
  </si>
  <si>
    <t>109412E</t>
  </si>
  <si>
    <t>JUIGNET</t>
  </si>
  <si>
    <t>162905W</t>
  </si>
  <si>
    <t>JUMEL</t>
  </si>
  <si>
    <t>125930M</t>
  </si>
  <si>
    <t>LABBE</t>
  </si>
  <si>
    <t>109977X</t>
  </si>
  <si>
    <t>LACOSSE</t>
  </si>
  <si>
    <t>168708D</t>
  </si>
  <si>
    <t>LACROIX</t>
  </si>
  <si>
    <t>168256M</t>
  </si>
  <si>
    <t>LAFON</t>
  </si>
  <si>
    <t>016084Q</t>
  </si>
  <si>
    <t>LANDE</t>
  </si>
  <si>
    <t>168288X</t>
  </si>
  <si>
    <t>LANNURIEN</t>
  </si>
  <si>
    <t>022190M</t>
  </si>
  <si>
    <t>LAPLANCHE</t>
  </si>
  <si>
    <t>YVON</t>
  </si>
  <si>
    <t>022195R</t>
  </si>
  <si>
    <t>LAVASTROU</t>
  </si>
  <si>
    <t>163278B</t>
  </si>
  <si>
    <t>LE FAUCHEUR</t>
  </si>
  <si>
    <t>125949F</t>
  </si>
  <si>
    <t>LE GUENNEC</t>
  </si>
  <si>
    <t>120278C</t>
  </si>
  <si>
    <t>LE MEUR</t>
  </si>
  <si>
    <t>013510Q</t>
  </si>
  <si>
    <t>LE RAY</t>
  </si>
  <si>
    <t>141504M</t>
  </si>
  <si>
    <t>LECOQ</t>
  </si>
  <si>
    <t>ARNAUD</t>
  </si>
  <si>
    <t>117411V</t>
  </si>
  <si>
    <t>LEFAUX</t>
  </si>
  <si>
    <t>110379J</t>
  </si>
  <si>
    <t>LEMARTINET</t>
  </si>
  <si>
    <t>022205B</t>
  </si>
  <si>
    <t>LEMESLE</t>
  </si>
  <si>
    <t>FABRICE</t>
  </si>
  <si>
    <t>104233Z</t>
  </si>
  <si>
    <t>LEMIERE</t>
  </si>
  <si>
    <t>JEAN NOEL</t>
  </si>
  <si>
    <t>022209F</t>
  </si>
  <si>
    <t>LIEGEOIS</t>
  </si>
  <si>
    <t>159203X</t>
  </si>
  <si>
    <t>LINA</t>
  </si>
  <si>
    <t>146375V</t>
  </si>
  <si>
    <t>LISI</t>
  </si>
  <si>
    <t>168722T</t>
  </si>
  <si>
    <t>LISSAJOUX</t>
  </si>
  <si>
    <t>166755F</t>
  </si>
  <si>
    <t>LOPEZ</t>
  </si>
  <si>
    <t>TONY</t>
  </si>
  <si>
    <t>169129L</t>
  </si>
  <si>
    <t>LORION</t>
  </si>
  <si>
    <t>022217N</t>
  </si>
  <si>
    <t>LORKOVIC</t>
  </si>
  <si>
    <t>168030R</t>
  </si>
  <si>
    <t>LOSTAO</t>
  </si>
  <si>
    <t>162076V</t>
  </si>
  <si>
    <t>LUCENET</t>
  </si>
  <si>
    <t>PAUL</t>
  </si>
  <si>
    <t>022221R</t>
  </si>
  <si>
    <t>LUVISON</t>
  </si>
  <si>
    <t>022223T</t>
  </si>
  <si>
    <t>MACQUET</t>
  </si>
  <si>
    <t>165843P</t>
  </si>
  <si>
    <t>MAGNIER</t>
  </si>
  <si>
    <t>114884Q</t>
  </si>
  <si>
    <t>MAGNIEZ</t>
  </si>
  <si>
    <t>100910E</t>
  </si>
  <si>
    <t>MALLEVAL</t>
  </si>
  <si>
    <t>159667B</t>
  </si>
  <si>
    <t>MALPAUX</t>
  </si>
  <si>
    <t>022229Z</t>
  </si>
  <si>
    <t>MANZOLI</t>
  </si>
  <si>
    <t>ANGELO</t>
  </si>
  <si>
    <t>101260Q</t>
  </si>
  <si>
    <t>MARIOTTI</t>
  </si>
  <si>
    <t>159950J</t>
  </si>
  <si>
    <t>MARME</t>
  </si>
  <si>
    <t>HANS</t>
  </si>
  <si>
    <t>103581X</t>
  </si>
  <si>
    <t>MASSERAN</t>
  </si>
  <si>
    <t>129498S</t>
  </si>
  <si>
    <t>MATHIEU</t>
  </si>
  <si>
    <t>017615N</t>
  </si>
  <si>
    <t>MAUDUIT</t>
  </si>
  <si>
    <t>149391G</t>
  </si>
  <si>
    <t>MAURON</t>
  </si>
  <si>
    <t>MAYNARD</t>
  </si>
  <si>
    <t>ALEXANDRE</t>
  </si>
  <si>
    <t>163410V</t>
  </si>
  <si>
    <t>MEALLIER</t>
  </si>
  <si>
    <t>LOLA</t>
  </si>
  <si>
    <t>165932L</t>
  </si>
  <si>
    <t>RAPHAEL</t>
  </si>
  <si>
    <t>128466A</t>
  </si>
  <si>
    <t>MEGUIN</t>
  </si>
  <si>
    <t>ERIC</t>
  </si>
  <si>
    <t>144802I</t>
  </si>
  <si>
    <t>MELLET</t>
  </si>
  <si>
    <t>152604Z</t>
  </si>
  <si>
    <t>METAIS</t>
  </si>
  <si>
    <t>ALBAN</t>
  </si>
  <si>
    <t>022260E</t>
  </si>
  <si>
    <t>MEYER</t>
  </si>
  <si>
    <t>144792Y</t>
  </si>
  <si>
    <t>MISRAKI</t>
  </si>
  <si>
    <t>ROMAIN</t>
  </si>
  <si>
    <t>022266K</t>
  </si>
  <si>
    <t>MOGLIA</t>
  </si>
  <si>
    <t>EMILE</t>
  </si>
  <si>
    <t>167147G</t>
  </si>
  <si>
    <t>MOLINA</t>
  </si>
  <si>
    <t>022270O</t>
  </si>
  <si>
    <t>MOLINAS</t>
  </si>
  <si>
    <t>022271P</t>
  </si>
  <si>
    <t>MONNET</t>
  </si>
  <si>
    <t>147624L</t>
  </si>
  <si>
    <t>MOREELS</t>
  </si>
  <si>
    <t>151456B</t>
  </si>
  <si>
    <t>MOUSSIER</t>
  </si>
  <si>
    <t>109063T</t>
  </si>
  <si>
    <t>MUNOS</t>
  </si>
  <si>
    <t>141788K</t>
  </si>
  <si>
    <t>N GUYEN VAN DUC</t>
  </si>
  <si>
    <t>123392W</t>
  </si>
  <si>
    <t>NARDI</t>
  </si>
  <si>
    <t>LOUIS</t>
  </si>
  <si>
    <t>107263N</t>
  </si>
  <si>
    <t>NASICA</t>
  </si>
  <si>
    <t>101269Z</t>
  </si>
  <si>
    <t>NATALI</t>
  </si>
  <si>
    <t>154572N</t>
  </si>
  <si>
    <t>NATELLA</t>
  </si>
  <si>
    <t>154573P</t>
  </si>
  <si>
    <t>IDA</t>
  </si>
  <si>
    <t>168689H</t>
  </si>
  <si>
    <t>NAVARRO</t>
  </si>
  <si>
    <t>132345F</t>
  </si>
  <si>
    <t>NEICHTHAUSER</t>
  </si>
  <si>
    <t>128204Y</t>
  </si>
  <si>
    <t>146143X</t>
  </si>
  <si>
    <t>NICOLE</t>
  </si>
  <si>
    <t>154378C</t>
  </si>
  <si>
    <t>ORSAL</t>
  </si>
  <si>
    <t>128468C</t>
  </si>
  <si>
    <t>OUDOUX</t>
  </si>
  <si>
    <t>150400D</t>
  </si>
  <si>
    <t>PACZESNY</t>
  </si>
  <si>
    <t>141673Z</t>
  </si>
  <si>
    <t>PELLAT</t>
  </si>
  <si>
    <t>144779L</t>
  </si>
  <si>
    <t>PELOUIN</t>
  </si>
  <si>
    <t>103577T</t>
  </si>
  <si>
    <t>PENEDO</t>
  </si>
  <si>
    <t>MANUEL</t>
  </si>
  <si>
    <t>102907Z</t>
  </si>
  <si>
    <t>PERDICARO</t>
  </si>
  <si>
    <t>013896M</t>
  </si>
  <si>
    <t>PEREIRA</t>
  </si>
  <si>
    <t>130773T</t>
  </si>
  <si>
    <t>PEREZ</t>
  </si>
  <si>
    <t>159241N</t>
  </si>
  <si>
    <t>022321N</t>
  </si>
  <si>
    <t>PERIS</t>
  </si>
  <si>
    <t>150544K</t>
  </si>
  <si>
    <t>PERRE</t>
  </si>
  <si>
    <t>166927S</t>
  </si>
  <si>
    <t>PEYRAN</t>
  </si>
  <si>
    <t>151709B</t>
  </si>
  <si>
    <t>PIATEK</t>
  </si>
  <si>
    <t>135135N</t>
  </si>
  <si>
    <t>PICCHI</t>
  </si>
  <si>
    <t>022330W</t>
  </si>
  <si>
    <t>PIELIN</t>
  </si>
  <si>
    <t>112316W</t>
  </si>
  <si>
    <t>PIGNATEL</t>
  </si>
  <si>
    <t>105404A</t>
  </si>
  <si>
    <t>PINARD</t>
  </si>
  <si>
    <t>022336C</t>
  </si>
  <si>
    <t>PIQUET</t>
  </si>
  <si>
    <t>VICTOR</t>
  </si>
  <si>
    <t>111987F</t>
  </si>
  <si>
    <t>PLAQUEVENT</t>
  </si>
  <si>
    <t>ROMUALD</t>
  </si>
  <si>
    <t>108010G</t>
  </si>
  <si>
    <t>POIRIER</t>
  </si>
  <si>
    <t>022347N</t>
  </si>
  <si>
    <t>POUJOL</t>
  </si>
  <si>
    <t>144719D</t>
  </si>
  <si>
    <t>POULAIN</t>
  </si>
  <si>
    <t>022349P</t>
  </si>
  <si>
    <t>POZNANSKI</t>
  </si>
  <si>
    <t>136544S</t>
  </si>
  <si>
    <t>QUEZEL</t>
  </si>
  <si>
    <t>101290U</t>
  </si>
  <si>
    <t>RANIERI</t>
  </si>
  <si>
    <t>163826X</t>
  </si>
  <si>
    <t>RATON</t>
  </si>
  <si>
    <t>159200T</t>
  </si>
  <si>
    <t>REGNOUARD</t>
  </si>
  <si>
    <t>133622I</t>
  </si>
  <si>
    <t>119696S</t>
  </si>
  <si>
    <t>REVALOR</t>
  </si>
  <si>
    <t>022366G</t>
  </si>
  <si>
    <t>RIBOLLA</t>
  </si>
  <si>
    <t>022367H</t>
  </si>
  <si>
    <t>169268M</t>
  </si>
  <si>
    <t>RIETTE</t>
  </si>
  <si>
    <t>MARJORIE</t>
  </si>
  <si>
    <t>125943Z</t>
  </si>
  <si>
    <t>RIFFET</t>
  </si>
  <si>
    <t>022372M</t>
  </si>
  <si>
    <t>RIGNOLS</t>
  </si>
  <si>
    <t>134183X</t>
  </si>
  <si>
    <t>ROBBE</t>
  </si>
  <si>
    <t>022376Q</t>
  </si>
  <si>
    <t>022450M</t>
  </si>
  <si>
    <t>169274T</t>
  </si>
  <si>
    <t>ROCA</t>
  </si>
  <si>
    <t>STEPHANIE</t>
  </si>
  <si>
    <t>103608Y</t>
  </si>
  <si>
    <t>RODRIGUEZ</t>
  </si>
  <si>
    <t>STEPHAN</t>
  </si>
  <si>
    <t>163945B</t>
  </si>
  <si>
    <t>RONNIE</t>
  </si>
  <si>
    <t>134843H</t>
  </si>
  <si>
    <t>166175A</t>
  </si>
  <si>
    <t>RONSSAIN</t>
  </si>
  <si>
    <t>166176B</t>
  </si>
  <si>
    <t>ROTH</t>
  </si>
  <si>
    <t>101518O</t>
  </si>
  <si>
    <t>ROUGON</t>
  </si>
  <si>
    <t>163989Z</t>
  </si>
  <si>
    <t>ROUSSEL</t>
  </si>
  <si>
    <t>022384Y</t>
  </si>
  <si>
    <t>ROUX</t>
  </si>
  <si>
    <t>122208I</t>
  </si>
  <si>
    <t>SABLON</t>
  </si>
  <si>
    <t>169318R</t>
  </si>
  <si>
    <t>SAFI</t>
  </si>
  <si>
    <t>AZIZ</t>
  </si>
  <si>
    <t>136546U</t>
  </si>
  <si>
    <t>SALAMA</t>
  </si>
  <si>
    <t>120008S</t>
  </si>
  <si>
    <t>SAMUEL</t>
  </si>
  <si>
    <t>163352G</t>
  </si>
  <si>
    <t>SANCHEZ PEREZ</t>
  </si>
  <si>
    <t>FRANCISCO</t>
  </si>
  <si>
    <t>167423G</t>
  </si>
  <si>
    <t>SANTANA</t>
  </si>
  <si>
    <t>ELOY</t>
  </si>
  <si>
    <t>022391F</t>
  </si>
  <si>
    <t>SANTIAGO</t>
  </si>
  <si>
    <t>JEAN JOSEPH</t>
  </si>
  <si>
    <t>022393H</t>
  </si>
  <si>
    <t>SANTORO</t>
  </si>
  <si>
    <t>014138U</t>
  </si>
  <si>
    <t>SARRALDE</t>
  </si>
  <si>
    <t>164008V</t>
  </si>
  <si>
    <t>SAUVAN</t>
  </si>
  <si>
    <t>144798E</t>
  </si>
  <si>
    <t>SAUZE</t>
  </si>
  <si>
    <t>113222S</t>
  </si>
  <si>
    <t>SAVOIA</t>
  </si>
  <si>
    <t>149694L</t>
  </si>
  <si>
    <t>SCHAEFER</t>
  </si>
  <si>
    <t>ERNEST ROBERT</t>
  </si>
  <si>
    <t>136540O</t>
  </si>
  <si>
    <t>SCHENK</t>
  </si>
  <si>
    <t>167170G</t>
  </si>
  <si>
    <t>SEJOURNE</t>
  </si>
  <si>
    <t>022406U</t>
  </si>
  <si>
    <t>SELLIER</t>
  </si>
  <si>
    <t>155543T</t>
  </si>
  <si>
    <t>SEREAULT</t>
  </si>
  <si>
    <t>149899J</t>
  </si>
  <si>
    <t>SERMON</t>
  </si>
  <si>
    <t>FABIO</t>
  </si>
  <si>
    <t>148608F</t>
  </si>
  <si>
    <t>SEYNHAEVE</t>
  </si>
  <si>
    <t>BAUDOUIN</t>
  </si>
  <si>
    <t>163238H</t>
  </si>
  <si>
    <t>SICARD</t>
  </si>
  <si>
    <t>168834Q</t>
  </si>
  <si>
    <t>SIEGLER</t>
  </si>
  <si>
    <t>165933M</t>
  </si>
  <si>
    <t>SIMANTOB</t>
  </si>
  <si>
    <t>JEAN LUC</t>
  </si>
  <si>
    <t>156378B</t>
  </si>
  <si>
    <t>SIMIAN</t>
  </si>
  <si>
    <t>FABIENNE</t>
  </si>
  <si>
    <t>010203L</t>
  </si>
  <si>
    <t>SIMON</t>
  </si>
  <si>
    <t>022412A</t>
  </si>
  <si>
    <t>SINANIAN</t>
  </si>
  <si>
    <t>151274D</t>
  </si>
  <si>
    <t>SOLARI</t>
  </si>
  <si>
    <t>ANNICK</t>
  </si>
  <si>
    <t>151275E</t>
  </si>
  <si>
    <t>103578U</t>
  </si>
  <si>
    <t>SOLTANI</t>
  </si>
  <si>
    <t>OMAR</t>
  </si>
  <si>
    <t>162906X</t>
  </si>
  <si>
    <t>SOUCHERE</t>
  </si>
  <si>
    <t>149696N</t>
  </si>
  <si>
    <t>SOUTEYRAND</t>
  </si>
  <si>
    <t>165931K</t>
  </si>
  <si>
    <t>SPINNLER</t>
  </si>
  <si>
    <t>020790Q</t>
  </si>
  <si>
    <t>STEINMANN</t>
  </si>
  <si>
    <t>SEBASTIEN</t>
  </si>
  <si>
    <t>156278S</t>
  </si>
  <si>
    <t>STRAUDO</t>
  </si>
  <si>
    <t>165039Q</t>
  </si>
  <si>
    <t>SUEUR</t>
  </si>
  <si>
    <t>143055D</t>
  </si>
  <si>
    <t>TABUADA</t>
  </si>
  <si>
    <t>022429R</t>
  </si>
  <si>
    <t>TARDIEUX</t>
  </si>
  <si>
    <t>133907H</t>
  </si>
  <si>
    <t>TARDY</t>
  </si>
  <si>
    <t>143024Y</t>
  </si>
  <si>
    <t>PIERRE YVES</t>
  </si>
  <si>
    <t>123701T</t>
  </si>
  <si>
    <t>TELOT</t>
  </si>
  <si>
    <t>168687F</t>
  </si>
  <si>
    <t>148252T</t>
  </si>
  <si>
    <t>TIMSIT</t>
  </si>
  <si>
    <t>131820A</t>
  </si>
  <si>
    <t>TONINI BOSSI</t>
  </si>
  <si>
    <t>132786E</t>
  </si>
  <si>
    <t>TONNELIER</t>
  </si>
  <si>
    <t>135554Q</t>
  </si>
  <si>
    <t>TORES</t>
  </si>
  <si>
    <t>014256I</t>
  </si>
  <si>
    <t>TOURE</t>
  </si>
  <si>
    <t>MADOU</t>
  </si>
  <si>
    <t>139062O</t>
  </si>
  <si>
    <t>TOUREILLE</t>
  </si>
  <si>
    <t>022441D</t>
  </si>
  <si>
    <t>TOURET</t>
  </si>
  <si>
    <t>022443F</t>
  </si>
  <si>
    <t>TRAN</t>
  </si>
  <si>
    <t>KEVIN</t>
  </si>
  <si>
    <t>131929F</t>
  </si>
  <si>
    <t>TRAN DINH</t>
  </si>
  <si>
    <t>VUONG</t>
  </si>
  <si>
    <t>138277J</t>
  </si>
  <si>
    <t>TRAPPE</t>
  </si>
  <si>
    <t>022446I</t>
  </si>
  <si>
    <t>TRIVINO</t>
  </si>
  <si>
    <t>107282G</t>
  </si>
  <si>
    <t>VAHE</t>
  </si>
  <si>
    <t>139591X</t>
  </si>
  <si>
    <t>VAN HACK</t>
  </si>
  <si>
    <t>022456S</t>
  </si>
  <si>
    <t>VASCONE</t>
  </si>
  <si>
    <t>JOHNY</t>
  </si>
  <si>
    <t>129880K</t>
  </si>
  <si>
    <t>VASSE</t>
  </si>
  <si>
    <t>022459V</t>
  </si>
  <si>
    <t>VAUTRIN</t>
  </si>
  <si>
    <t>022466C</t>
  </si>
  <si>
    <t>VIALATTE</t>
  </si>
  <si>
    <t>166670N</t>
  </si>
  <si>
    <t>VIAN</t>
  </si>
  <si>
    <t>MORGAN</t>
  </si>
  <si>
    <t>022467D</t>
  </si>
  <si>
    <t>VIBOUREL</t>
  </si>
  <si>
    <t>ETIENNE</t>
  </si>
  <si>
    <t>147412F</t>
  </si>
  <si>
    <t>148051A</t>
  </si>
  <si>
    <t>VIERA MAIA</t>
  </si>
  <si>
    <t>ARLINDO</t>
  </si>
  <si>
    <t>164317F</t>
  </si>
  <si>
    <t>VILLARD</t>
  </si>
  <si>
    <t>101485H</t>
  </si>
  <si>
    <t>VILLASEVIL</t>
  </si>
  <si>
    <t>ANTONIO</t>
  </si>
  <si>
    <t>153007M</t>
  </si>
  <si>
    <t>VILLEMAIN</t>
  </si>
  <si>
    <t>147607S</t>
  </si>
  <si>
    <t>VIOU</t>
  </si>
  <si>
    <t>138731V</t>
  </si>
  <si>
    <t>VISCONTI</t>
  </si>
  <si>
    <t>119674W</t>
  </si>
  <si>
    <t>VITALIEN</t>
  </si>
  <si>
    <t>022476M</t>
  </si>
  <si>
    <t>VIVALDI</t>
  </si>
  <si>
    <t>154571M</t>
  </si>
  <si>
    <t>VUILLAUME</t>
  </si>
  <si>
    <t>014349X</t>
  </si>
  <si>
    <t>WEINER</t>
  </si>
  <si>
    <t>143308W</t>
  </si>
  <si>
    <t>YORAC</t>
  </si>
  <si>
    <t>ARNOLF</t>
  </si>
  <si>
    <t>166159H</t>
  </si>
  <si>
    <t>YUNG</t>
  </si>
  <si>
    <t>NADEGE</t>
  </si>
  <si>
    <t>134311V</t>
  </si>
  <si>
    <t>ZANDRINO</t>
  </si>
  <si>
    <t>125457H</t>
  </si>
  <si>
    <t>ZOPPI</t>
  </si>
  <si>
    <t>144788U</t>
  </si>
  <si>
    <t>AIME</t>
  </si>
  <si>
    <t>XX</t>
  </si>
  <si>
    <t>T1</t>
  </si>
  <si>
    <t>BILLARD CLUB</t>
  </si>
  <si>
    <r>
      <rPr>
        <b/>
        <sz val="11"/>
        <color theme="0" tint="-0.34998626667073579"/>
        <rFont val="Calibri"/>
        <family val="2"/>
      </rPr>
      <t>™</t>
    </r>
    <r>
      <rPr>
        <b/>
        <i/>
        <sz val="11"/>
        <color theme="0" tint="-0.34998626667073579"/>
        <rFont val="Calibri"/>
        <family val="2"/>
        <scheme val="minor"/>
      </rPr>
      <t xml:space="preserve">A.FERHAT </t>
    </r>
    <r>
      <rPr>
        <b/>
        <sz val="11"/>
        <color theme="0" tint="-0.34998626667073579"/>
        <rFont val="Calibri"/>
        <family val="2"/>
      </rPr>
      <t>™</t>
    </r>
    <r>
      <rPr>
        <b/>
        <i/>
        <sz val="9.35"/>
        <color theme="0" tint="-0.34998626667073579"/>
        <rFont val="Calibri"/>
        <family val="2"/>
      </rPr>
      <t xml:space="preserve"> C.PEREZ</t>
    </r>
  </si>
  <si>
    <t>TOTAUX</t>
  </si>
  <si>
    <t>CLASSEMENT</t>
  </si>
  <si>
    <t>L</t>
  </si>
  <si>
    <t>M</t>
  </si>
  <si>
    <t>B</t>
  </si>
  <si>
    <t>Saisir ici les informations concernant le tournoi.</t>
  </si>
  <si>
    <t>Classement</t>
  </si>
  <si>
    <t>Point-Match</t>
  </si>
  <si>
    <t>Moy-Gen</t>
  </si>
  <si>
    <t>Moy-Part</t>
  </si>
  <si>
    <t>M-Series</t>
  </si>
  <si>
    <t>MGPS</t>
  </si>
  <si>
    <t>CLS</t>
  </si>
  <si>
    <t>CLS-M</t>
  </si>
  <si>
    <t>CLS-G</t>
  </si>
  <si>
    <t>CLS-P</t>
  </si>
  <si>
    <t>CLS-S</t>
  </si>
  <si>
    <t>GENERAL</t>
  </si>
  <si>
    <t>RANG</t>
  </si>
  <si>
    <t>XXXXXXXX</t>
  </si>
  <si>
    <t>BANDE</t>
  </si>
  <si>
    <t>Ne pas toucher au cellules ci-dessous</t>
  </si>
  <si>
    <t xml:space="preserve">Liste déroulante NOM </t>
  </si>
  <si>
    <t>TOURNOI HOMOLOGUE</t>
  </si>
  <si>
    <t xml:space="preserve"> </t>
  </si>
  <si>
    <t>HORAIRES DES CONVOCATIONS JOUEURS</t>
  </si>
  <si>
    <t>ABSENT</t>
  </si>
  <si>
    <r>
      <t>Dans cet onglet "</t>
    </r>
    <r>
      <rPr>
        <b/>
        <sz val="11"/>
        <color indexed="17"/>
        <rFont val="Calibri"/>
        <family val="2"/>
      </rPr>
      <t>Saisir dans la liste déroulante les NOMS  des joueurs de cette Colonne</t>
    </r>
    <r>
      <rPr>
        <b/>
        <sz val="11"/>
        <color indexed="10"/>
        <rFont val="Calibri"/>
        <family val="2"/>
      </rPr>
      <t xml:space="preserve">", l'ordre à saisir n'est pas important :
Mettre le joueur </t>
    </r>
    <r>
      <rPr>
        <b/>
        <sz val="11"/>
        <rFont val="Calibri"/>
        <family val="2"/>
      </rPr>
      <t>ABSENT</t>
    </r>
    <r>
      <rPr>
        <b/>
        <sz val="11"/>
        <color indexed="10"/>
        <rFont val="Calibri"/>
        <family val="2"/>
      </rPr>
      <t xml:space="preserve"> sur les cases vides restantes, OU sur un joueur forfait au dernier moment,
 ensuite cliquer sur le "</t>
    </r>
    <r>
      <rPr>
        <b/>
        <sz val="11"/>
        <color theme="1"/>
        <rFont val="Calibri"/>
        <family val="2"/>
      </rPr>
      <t>BOUTON TRI</t>
    </r>
    <r>
      <rPr>
        <sz val="11"/>
        <color indexed="18"/>
        <rFont val="Calibri"/>
        <family val="2"/>
      </rPr>
      <t xml:space="preserve"> </t>
    </r>
    <r>
      <rPr>
        <b/>
        <sz val="11"/>
        <color indexed="10"/>
        <rFont val="Calibri"/>
        <family val="2"/>
      </rPr>
      <t>"</t>
    </r>
  </si>
  <si>
    <t>Date  (jj/mm/aa)</t>
  </si>
  <si>
    <t/>
  </si>
  <si>
    <t>BILLARD 1</t>
  </si>
  <si>
    <t>BILLARD 2</t>
  </si>
  <si>
    <t>BILLARD 3</t>
  </si>
  <si>
    <t>BILLARD 4</t>
  </si>
  <si>
    <t>BILLARD 5</t>
  </si>
  <si>
    <t>BILLARD 6</t>
  </si>
  <si>
    <t>AKNIN GABRIEL</t>
  </si>
  <si>
    <t>ALIBERT BRUNO</t>
  </si>
  <si>
    <t>AMOUROUX LUC</t>
  </si>
  <si>
    <t>ANDRY JEAN FRANCOIS</t>
  </si>
  <si>
    <t>ANNESTAY JACQUES</t>
  </si>
  <si>
    <t>ANTONIN ALAIN</t>
  </si>
  <si>
    <t>AUDIBERT JEAN PIERRE</t>
  </si>
  <si>
    <t>AUDOUIN JEAN JACQUES</t>
  </si>
  <si>
    <t>AZOULAY ALAIN</t>
  </si>
  <si>
    <t>BAILLON JEAN</t>
  </si>
  <si>
    <t>BALLIGAND SERGE</t>
  </si>
  <si>
    <t>BANO SERGE</t>
  </si>
  <si>
    <t>BARBANNEAU FREDERIC</t>
  </si>
  <si>
    <t>BARDET JEAN PIERRE</t>
  </si>
  <si>
    <t>BARRALLON JEAN PAUL</t>
  </si>
  <si>
    <t>BASSIGNANA ROBERT</t>
  </si>
  <si>
    <t>BASSOUL JEAN MARIE</t>
  </si>
  <si>
    <t>BAYARD JEAN CLAUDE</t>
  </si>
  <si>
    <t>BEDOC JACQUES</t>
  </si>
  <si>
    <t>BELTRITTI JEAN YVES</t>
  </si>
  <si>
    <t>BENIER PATRICK</t>
  </si>
  <si>
    <t>BERNAT JEAN PIERRE</t>
  </si>
  <si>
    <t>BONELLO LUCIEN</t>
  </si>
  <si>
    <t>BONNEMAISON DENIS</t>
  </si>
  <si>
    <t>BORDES BERNARD</t>
  </si>
  <si>
    <t>BOSSOT JEAN</t>
  </si>
  <si>
    <t>BOULANDET ALAIN</t>
  </si>
  <si>
    <t>BOULANT CLAUDE</t>
  </si>
  <si>
    <t>BOUTILLE NICOLAS</t>
  </si>
  <si>
    <t>BREDAT RENE</t>
  </si>
  <si>
    <t>BREPSON MARTIAL</t>
  </si>
  <si>
    <t>BREUGGHE JEAN</t>
  </si>
  <si>
    <t>BRIAND ALAIN</t>
  </si>
  <si>
    <t>BRUANT SYLVAIN</t>
  </si>
  <si>
    <t>CACHO DIDIER</t>
  </si>
  <si>
    <t>CAO HUU TUOI</t>
  </si>
  <si>
    <t>CARRILLON MICHEL</t>
  </si>
  <si>
    <t>CESARO JEAN CLAUDE</t>
  </si>
  <si>
    <t>CHARBIT JEAN MARC</t>
  </si>
  <si>
    <t>CHARLOT ALLAN</t>
  </si>
  <si>
    <t>CHICARD ALAIN</t>
  </si>
  <si>
    <t>CHUZEVILLE GILLES</t>
  </si>
  <si>
    <t>CLEMENT GERARD</t>
  </si>
  <si>
    <t>COLLEMINE BERNARD</t>
  </si>
  <si>
    <t>COPPIN JEAN MICHEL</t>
  </si>
  <si>
    <t>CORNIOU JEAN CLAUDE</t>
  </si>
  <si>
    <t>COSTAZ ALAIN</t>
  </si>
  <si>
    <t>COUPET PHILIPPE</t>
  </si>
  <si>
    <t>CROUZET JEAN ANDRE</t>
  </si>
  <si>
    <t>DAMON GERARD</t>
  </si>
  <si>
    <t>DAMON OLIVIER</t>
  </si>
  <si>
    <t>DAVID THIERRY</t>
  </si>
  <si>
    <t>DE LOOSE FELIX</t>
  </si>
  <si>
    <t>DEFRESNE JEAN</t>
  </si>
  <si>
    <t>DEFRETIN JOEL</t>
  </si>
  <si>
    <t>DELATTRE RAYMOND</t>
  </si>
  <si>
    <t>DESWAZIERE MICHEL</t>
  </si>
  <si>
    <t>DONABEDIAN DANIEL</t>
  </si>
  <si>
    <t>DOS SANTOS FRANCIS</t>
  </si>
  <si>
    <t>DUBREUIL FRANCK</t>
  </si>
  <si>
    <t>DUCA ALFONSO</t>
  </si>
  <si>
    <t>DUFLOT ALAIN</t>
  </si>
  <si>
    <t>DUSSAULE PIERRE</t>
  </si>
  <si>
    <t>EL MEGHARY MAROUANE</t>
  </si>
  <si>
    <t>ELEOUET DANIEL</t>
  </si>
  <si>
    <t>ESTABLIER PIERRE</t>
  </si>
  <si>
    <t>ESTRUGO HENRI</t>
  </si>
  <si>
    <t>FAGET FRANCIS</t>
  </si>
  <si>
    <t>FAURE EMILE</t>
  </si>
  <si>
    <t>FAVARIO CHRISTIAN</t>
  </si>
  <si>
    <t>FERAUD GERARD</t>
  </si>
  <si>
    <t>FERHAT ACHOUR</t>
  </si>
  <si>
    <t>FERNANDEZ MARC</t>
  </si>
  <si>
    <t>FERRO PHILIPPE</t>
  </si>
  <si>
    <t>FONTAINE DANY</t>
  </si>
  <si>
    <t>FORGET LIONEL</t>
  </si>
  <si>
    <t>GALARDINI RICHARD</t>
  </si>
  <si>
    <t>GATTO ANTOINE</t>
  </si>
  <si>
    <t>GAUCHER JULIEN</t>
  </si>
  <si>
    <t>GAVALDA PIERRE</t>
  </si>
  <si>
    <t>GAVANON ANDRE</t>
  </si>
  <si>
    <t>GELAS BERNARD</t>
  </si>
  <si>
    <t>GERARD PASCAL</t>
  </si>
  <si>
    <t>GHU GERARD</t>
  </si>
  <si>
    <t>GIANNATTASIO LUCIEN</t>
  </si>
  <si>
    <t>GIBARROUX CHRISTOPHE</t>
  </si>
  <si>
    <t>GIFFARD PHILIPPE</t>
  </si>
  <si>
    <t>GIOVANNETTI DAMIEN</t>
  </si>
  <si>
    <t>GIRARD JACQUES</t>
  </si>
  <si>
    <t>GODARD PASCAL</t>
  </si>
  <si>
    <t>GOMES VITOR</t>
  </si>
  <si>
    <t>GOUDENECHE BERNARD</t>
  </si>
  <si>
    <t>GOUIRAN GEORGES</t>
  </si>
  <si>
    <t>GOURSEAUD YVES</t>
  </si>
  <si>
    <t>GREGOIRE J CLAUDE</t>
  </si>
  <si>
    <t>GUERI ROBERT</t>
  </si>
  <si>
    <t>GUERINEAU BRUNO</t>
  </si>
  <si>
    <t>GUERINEAU THIERRY</t>
  </si>
  <si>
    <t>GUEUG PIERRE</t>
  </si>
  <si>
    <t>GUEZOU MATHIS</t>
  </si>
  <si>
    <t>GUIBERT JEAN MARIE</t>
  </si>
  <si>
    <t>HAHN DANIEL</t>
  </si>
  <si>
    <t>HAROUTUNIAN PIERRE</t>
  </si>
  <si>
    <t>HERREMAN SERGE</t>
  </si>
  <si>
    <t>JAVEY JEAN FRANCOIS</t>
  </si>
  <si>
    <t>KOSKACH JEAN PAUL</t>
  </si>
  <si>
    <t>LANNURIEN THIERRY</t>
  </si>
  <si>
    <t>LAPLANCHE YVON</t>
  </si>
  <si>
    <t>LEMARTINET ROBERT</t>
  </si>
  <si>
    <t>LECOQ ARNAUD</t>
  </si>
  <si>
    <t>LEMESLE FABRICE</t>
  </si>
  <si>
    <t>LIEGEOIS DOMINIQUE</t>
  </si>
  <si>
    <t>LISI ROGER</t>
  </si>
  <si>
    <t>LUCENET PAUL</t>
  </si>
  <si>
    <t>LUVISON JEAN</t>
  </si>
  <si>
    <t>MACIA RENE</t>
  </si>
  <si>
    <t>MARCIANO GEORGES</t>
  </si>
  <si>
    <t>MASSERAN PHILIPPE</t>
  </si>
  <si>
    <t>MATHIEU CLAUDE</t>
  </si>
  <si>
    <t>MAUDUIT DIDIER</t>
  </si>
  <si>
    <t>MAURON BERNARD</t>
  </si>
  <si>
    <t>MAYNARD ALEXANDRE</t>
  </si>
  <si>
    <t>MELLET PIERRE</t>
  </si>
  <si>
    <t>MEYER LUC</t>
  </si>
  <si>
    <t>MONNET JEAN CLAUDE</t>
  </si>
  <si>
    <t>MOREELS BERNARD</t>
  </si>
  <si>
    <t>MUNOS JEAN</t>
  </si>
  <si>
    <t>MUNOS VINCENT</t>
  </si>
  <si>
    <t>N GUYEN VAN DUC MAX</t>
  </si>
  <si>
    <t>PELLAT FRANCIS</t>
  </si>
  <si>
    <t>PELOUIN JEAN FRANCOIS</t>
  </si>
  <si>
    <t>PENEDO MANUEL</t>
  </si>
  <si>
    <t>PEREZ CHRISTIAN</t>
  </si>
  <si>
    <t>PICOLLET MANUEL</t>
  </si>
  <si>
    <t>PIELIN PASCAL</t>
  </si>
  <si>
    <t>PIGNATEL FLORENT</t>
  </si>
  <si>
    <t>PINARD PATRICE</t>
  </si>
  <si>
    <t>PINNA ALAIN</t>
  </si>
  <si>
    <t>PINNA VINCENT</t>
  </si>
  <si>
    <t>POIRIER DOMINIQUE</t>
  </si>
  <si>
    <t>POULAIN FREDERIC</t>
  </si>
  <si>
    <t>POZNANSKI JEAN MICHEL</t>
  </si>
  <si>
    <t>RANC ALAIN</t>
  </si>
  <si>
    <t>REVALOR MICHEL</t>
  </si>
  <si>
    <t>RIBOLLA PATRICE</t>
  </si>
  <si>
    <t>RIGNOLS PHILIPPE</t>
  </si>
  <si>
    <t>ROBBE RAYMOND</t>
  </si>
  <si>
    <t>ROGER GERARD</t>
  </si>
  <si>
    <t>RONSAIN JEAN JACQUES</t>
  </si>
  <si>
    <t>ROTH ALAIN</t>
  </si>
  <si>
    <t>ROUGON ROBERT</t>
  </si>
  <si>
    <t>ROUX CLAUDE</t>
  </si>
  <si>
    <t>SAMUEL CHRISTIAN</t>
  </si>
  <si>
    <t>SANTIAGO JEAN JOSEPH</t>
  </si>
  <si>
    <t>SAVOIA PATRICK</t>
  </si>
  <si>
    <t>SCHAEFER ERNEST ROBERT</t>
  </si>
  <si>
    <t>SCHEKLER JEAN FLORIAN</t>
  </si>
  <si>
    <t>SIEGLER JEAN PIERRE</t>
  </si>
  <si>
    <t>SOLTANI OMAR</t>
  </si>
  <si>
    <t>STEINMANN SEBASTIEN</t>
  </si>
  <si>
    <t>SUEUR PASCAL</t>
  </si>
  <si>
    <t>TARDIEUX LUC</t>
  </si>
  <si>
    <t>TELOT DOMINIQUE</t>
  </si>
  <si>
    <t>TORES JEAN LUC</t>
  </si>
  <si>
    <t>VASSE JEAN PIERRE</t>
  </si>
  <si>
    <t>VIBOUREL ETIENNE</t>
  </si>
  <si>
    <t>VILLARD PATRICE</t>
  </si>
  <si>
    <t>VILLASEVIL ANTONIO</t>
  </si>
  <si>
    <t>VIOU GERARD</t>
  </si>
  <si>
    <t>VISCONTI JEAN</t>
  </si>
  <si>
    <t>VITALIEN PIERRE</t>
  </si>
  <si>
    <t>VIVALDI ANDRE</t>
  </si>
  <si>
    <t>ZANDRINO ALAIN</t>
  </si>
  <si>
    <t>ZOPPI AIME</t>
  </si>
  <si>
    <t>ZOPPI CEDRIC</t>
  </si>
  <si>
    <t>x</t>
  </si>
  <si>
    <t>NC-CL</t>
  </si>
  <si>
    <t>N° de la compétition</t>
  </si>
  <si>
    <t>ROUANET CLAUDE</t>
  </si>
  <si>
    <t>LOCKS TIMOTHY</t>
  </si>
  <si>
    <t>SICARD GEORGES</t>
  </si>
  <si>
    <t>PORA JEAN PAUL</t>
  </si>
  <si>
    <t>ALVISET GUY</t>
  </si>
  <si>
    <r>
      <t xml:space="preserve">Rappel de l'Article 6.2.09 du Code Sportif Carambole FFB...  Joueurs d'un même club.
</t>
    </r>
    <r>
      <rPr>
        <b/>
        <sz val="16"/>
        <color rgb="FFFF0000"/>
        <rFont val="Calibri"/>
        <family val="2"/>
      </rPr>
      <t>"Pour toutes les poules, tous les joueurs d'un même club sont opposés les uns aux autres aux premiers tours de jeu".</t>
    </r>
    <r>
      <rPr>
        <sz val="16"/>
        <color rgb="FF000000"/>
        <rFont val="Calibri"/>
        <family val="2"/>
      </rPr>
      <t xml:space="preserve">
Il arrive quelquefois, dans nos poules de 4 joueurs, que 3 joueurs soient d'un même club.
Le bon sens est de ne pas laisser le seul joueur d'un autre club attendre que les trois premiers matchs se fassent sans lui.
 </t>
    </r>
    <r>
      <rPr>
        <b/>
        <u/>
        <sz val="16"/>
        <color rgb="FF000000"/>
        <rFont val="Calibri"/>
        <family val="2"/>
      </rPr>
      <t>Dans ce cas, il suffit d'organiser les tours de jeu de telle sorte que
le dernier match se fasse entre deux joueurs de clubs différents.</t>
    </r>
    <r>
      <rPr>
        <sz val="16"/>
        <color rgb="FF000000"/>
        <rFont val="Calibri"/>
        <family val="2"/>
      </rPr>
      <t xml:space="preserve">
</t>
    </r>
  </si>
  <si>
    <t>CHARBAUT CLAUDE</t>
  </si>
  <si>
    <t>RAVENET FRANCIS</t>
  </si>
  <si>
    <t>LACOSTE BRUNO</t>
  </si>
  <si>
    <t>BOVET MICHEL</t>
  </si>
  <si>
    <t>CALDERON LUC</t>
  </si>
  <si>
    <t>REMY DE COURNON THIERRY</t>
  </si>
  <si>
    <t>VUILLAUME JEAN CLAUDE</t>
  </si>
  <si>
    <t>RODRIGUES STEVE</t>
  </si>
  <si>
    <t>CHAPUIS ERIC</t>
  </si>
  <si>
    <t>ABAD YANNICK</t>
  </si>
  <si>
    <t>106287 Z</t>
  </si>
  <si>
    <t>19002 – SPORT AMAT.DE BILLARD MARSEILLAIS</t>
  </si>
  <si>
    <t>021810 W</t>
  </si>
  <si>
    <t>19027 – ACADEMIE DE BILLARD DE BOLLENE</t>
  </si>
  <si>
    <t>151459 E</t>
  </si>
  <si>
    <t>19056 – BILLARD CLUB DE NICE</t>
  </si>
  <si>
    <t>ALLIGIER GERARD</t>
  </si>
  <si>
    <t>157036 R</t>
  </si>
  <si>
    <t>19019 – BILLARD CLUB DE LA BAIE</t>
  </si>
  <si>
    <t>152035 F</t>
  </si>
  <si>
    <t>19050 – BILLARD CLUB SAUSSETOIS</t>
  </si>
  <si>
    <t>155531 F</t>
  </si>
  <si>
    <t>19023 – BILLARD CLUB GARDEEN</t>
  </si>
  <si>
    <t>021818 E</t>
  </si>
  <si>
    <t>19090 – BILLARD AMATEUR ROGNAC</t>
  </si>
  <si>
    <t>ANGIOLINI PIERRE</t>
  </si>
  <si>
    <t>127654 U</t>
  </si>
  <si>
    <t>19057 – ACADEMIE VENCOISE DE BILLARD</t>
  </si>
  <si>
    <t>021820 G</t>
  </si>
  <si>
    <t>19025 – BILLARD CLUB SISTERONNAIS</t>
  </si>
  <si>
    <t>021821 H</t>
  </si>
  <si>
    <t>19021 – BILLARD CLUB CAVAILLONNAIS</t>
  </si>
  <si>
    <t>ARPIN GILBERT</t>
  </si>
  <si>
    <t>021829 P</t>
  </si>
  <si>
    <t>19014 – BILLARD CLUB AVIGNONNAIS</t>
  </si>
  <si>
    <t>106513 R</t>
  </si>
  <si>
    <t>19012 – SALON BILLARD CLUB</t>
  </si>
  <si>
    <t>138454 E</t>
  </si>
  <si>
    <t>021839 Z</t>
  </si>
  <si>
    <t>19017 – BILLARD CLUB PHOCEEN</t>
  </si>
  <si>
    <t>115304 U</t>
  </si>
  <si>
    <t>19058 – ACADEMIE DE BILLARD DE BARBOSSI MANDELIEU</t>
  </si>
  <si>
    <t>BAILLY FRANCIS</t>
  </si>
  <si>
    <t>136073 P</t>
  </si>
  <si>
    <t>19001 – S. S. A. B. D AIX EN PROVENCE</t>
  </si>
  <si>
    <t>023184 S</t>
  </si>
  <si>
    <t>19059 – BILLARD CLUB ROQUEBRUNOIS</t>
  </si>
  <si>
    <t>149693 K</t>
  </si>
  <si>
    <t>109917 P</t>
  </si>
  <si>
    <t>018535 X</t>
  </si>
  <si>
    <t>122300 W</t>
  </si>
  <si>
    <t>129911 P</t>
  </si>
  <si>
    <t>103568 K</t>
  </si>
  <si>
    <t>19006 – BILLARD CLUB CARPENTRASSIEN</t>
  </si>
  <si>
    <t>021860 U</t>
  </si>
  <si>
    <t>021863 X</t>
  </si>
  <si>
    <t>19007 – BILLARD CLUB BERROIS</t>
  </si>
  <si>
    <t>132789 H</t>
  </si>
  <si>
    <t>19106 – BILLARD CLUB VINONNAIS</t>
  </si>
  <si>
    <t>159238 K</t>
  </si>
  <si>
    <t>125945 B</t>
  </si>
  <si>
    <t>BERTRAND CADI YVES</t>
  </si>
  <si>
    <t>021884 S</t>
  </si>
  <si>
    <t>19016 – BILLARD CLUB ORANGEOIS</t>
  </si>
  <si>
    <t>BIARD ANDRE</t>
  </si>
  <si>
    <t>159202 W</t>
  </si>
  <si>
    <t>19009 – CLUB BILLARD ISTREEN</t>
  </si>
  <si>
    <t>BILDIK MEHMET</t>
  </si>
  <si>
    <t>141828 Y</t>
  </si>
  <si>
    <t>BOFFA BERNARD</t>
  </si>
  <si>
    <t>016248 Y</t>
  </si>
  <si>
    <t>BONALD YVES</t>
  </si>
  <si>
    <t>132947 J</t>
  </si>
  <si>
    <t>021894 C</t>
  </si>
  <si>
    <t>150422 C</t>
  </si>
  <si>
    <t>149287 T</t>
  </si>
  <si>
    <t>160000 N</t>
  </si>
  <si>
    <t>012645 J</t>
  </si>
  <si>
    <t>19055 – ACADEMIE DE BILLARD DE MENTON</t>
  </si>
  <si>
    <t>155529 D</t>
  </si>
  <si>
    <t>122662 U</t>
  </si>
  <si>
    <t>149613 Y</t>
  </si>
  <si>
    <t>BRAYER DENIS</t>
  </si>
  <si>
    <t>016411 F</t>
  </si>
  <si>
    <t>021918 A</t>
  </si>
  <si>
    <t>152345 S</t>
  </si>
  <si>
    <t>114355 H</t>
  </si>
  <si>
    <t>113104 E</t>
  </si>
  <si>
    <t>BRIQUET ERIC</t>
  </si>
  <si>
    <t>106514 S</t>
  </si>
  <si>
    <t>114733 V</t>
  </si>
  <si>
    <t>BURELLI GEORGES</t>
  </si>
  <si>
    <t>155679 R</t>
  </si>
  <si>
    <t>112311 R</t>
  </si>
  <si>
    <t>19098 – BILLARD CLUB LA FARE</t>
  </si>
  <si>
    <t>021938 U</t>
  </si>
  <si>
    <t>021944 A</t>
  </si>
  <si>
    <t>CARRE PIERRE</t>
  </si>
  <si>
    <t>152346 T</t>
  </si>
  <si>
    <t>141066 Q</t>
  </si>
  <si>
    <t>CARRION JEAN PHILIPPE</t>
  </si>
  <si>
    <t>130701 Z</t>
  </si>
  <si>
    <t>CASTA JEAN</t>
  </si>
  <si>
    <t>021953 J</t>
  </si>
  <si>
    <t>118684 U</t>
  </si>
  <si>
    <t>104469 B</t>
  </si>
  <si>
    <t>122456 W</t>
  </si>
  <si>
    <t>021967 X</t>
  </si>
  <si>
    <t>021969 Z</t>
  </si>
  <si>
    <t>CHAUVIN JEAN PAUL</t>
  </si>
  <si>
    <t>021972 C</t>
  </si>
  <si>
    <t>CHESNAIS CHRISTOPHE</t>
  </si>
  <si>
    <t>012793 B</t>
  </si>
  <si>
    <t>160332 Z</t>
  </si>
  <si>
    <t>108854 S</t>
  </si>
  <si>
    <t>129497 R</t>
  </si>
  <si>
    <t>COATMEUR ALAN</t>
  </si>
  <si>
    <t>149116 H</t>
  </si>
  <si>
    <t>012827 J</t>
  </si>
  <si>
    <t>113219 P</t>
  </si>
  <si>
    <t>CONSOLIN DANIEL</t>
  </si>
  <si>
    <t>127970 Y</t>
  </si>
  <si>
    <t>021985 P</t>
  </si>
  <si>
    <t>CORDONNIER ROGER</t>
  </si>
  <si>
    <t>106512 Q</t>
  </si>
  <si>
    <t>012844 A</t>
  </si>
  <si>
    <t>148136 S</t>
  </si>
  <si>
    <t>COUPE GILBERT</t>
  </si>
  <si>
    <t>120419 N</t>
  </si>
  <si>
    <t>119932 U</t>
  </si>
  <si>
    <t>CREUGNY LAURENT</t>
  </si>
  <si>
    <t>016445 N</t>
  </si>
  <si>
    <t>152067 Q</t>
  </si>
  <si>
    <t>D HERET ERIC</t>
  </si>
  <si>
    <t>119971 H</t>
  </si>
  <si>
    <t>022002 G</t>
  </si>
  <si>
    <t>022003 H</t>
  </si>
  <si>
    <t>155526 A</t>
  </si>
  <si>
    <t>163348 C</t>
  </si>
  <si>
    <t>DECARPENTRIE FREDDY</t>
  </si>
  <si>
    <t>138297 D</t>
  </si>
  <si>
    <t>DEFFE MICHEL</t>
  </si>
  <si>
    <t>119889 D</t>
  </si>
  <si>
    <t>19068 – BILLARD CLUB ARLESIEN</t>
  </si>
  <si>
    <t>022012 Q</t>
  </si>
  <si>
    <t>020635 R</t>
  </si>
  <si>
    <t>DEL MEDICO JEAN</t>
  </si>
  <si>
    <t>016772 C</t>
  </si>
  <si>
    <t>19061 – ACAD.BILLARD ST RAPHAEL</t>
  </si>
  <si>
    <t>DELAGE JEAN MARIE</t>
  </si>
  <si>
    <t>022013 R</t>
  </si>
  <si>
    <t>DELAIRE SYLVAIN</t>
  </si>
  <si>
    <t>152184 S</t>
  </si>
  <si>
    <t>022014 S</t>
  </si>
  <si>
    <t>DELMER PHILIPPE</t>
  </si>
  <si>
    <t>149695 M</t>
  </si>
  <si>
    <t>DELUC BERNARD</t>
  </si>
  <si>
    <t>166346 L</t>
  </si>
  <si>
    <t>DEMERLIAC BRUNO</t>
  </si>
  <si>
    <t>159076 J</t>
  </si>
  <si>
    <t>142358 I</t>
  </si>
  <si>
    <t>DESPLANQUE FRANCIS</t>
  </si>
  <si>
    <t>022028 G</t>
  </si>
  <si>
    <t>115051 B</t>
  </si>
  <si>
    <t>DI CINTIO PHILIPPE</t>
  </si>
  <si>
    <t>144569 J</t>
  </si>
  <si>
    <t>DI MICELI LOUIS</t>
  </si>
  <si>
    <t>144687 X</t>
  </si>
  <si>
    <t>142363 N</t>
  </si>
  <si>
    <t>022039 R</t>
  </si>
  <si>
    <t>DRUINOT DOMINIQUE</t>
  </si>
  <si>
    <t>022042 U</t>
  </si>
  <si>
    <t>013022 W</t>
  </si>
  <si>
    <t>154651 Z</t>
  </si>
  <si>
    <t>138116 E</t>
  </si>
  <si>
    <t>DURAND FREDERIC</t>
  </si>
  <si>
    <t>022049 B</t>
  </si>
  <si>
    <t>DURAND HERVE</t>
  </si>
  <si>
    <t>022050 C</t>
  </si>
  <si>
    <t>DUSFOUR RENE</t>
  </si>
  <si>
    <t>022052 E</t>
  </si>
  <si>
    <t>102285 B</t>
  </si>
  <si>
    <t>140809 T</t>
  </si>
  <si>
    <t>163467 G</t>
  </si>
  <si>
    <t>147622 J</t>
  </si>
  <si>
    <t>117567 V</t>
  </si>
  <si>
    <t>101511 H</t>
  </si>
  <si>
    <t>FARINET JEAN FRANCOIS</t>
  </si>
  <si>
    <t>145515 T</t>
  </si>
  <si>
    <t>022065 R</t>
  </si>
  <si>
    <t>022066 S</t>
  </si>
  <si>
    <t>022067 T</t>
  </si>
  <si>
    <t>129036 Y</t>
  </si>
  <si>
    <t>013111 H</t>
  </si>
  <si>
    <t>122658 Q</t>
  </si>
  <si>
    <t>101139 Z</t>
  </si>
  <si>
    <t>152014 H</t>
  </si>
  <si>
    <t>FOSSATI BRUNO</t>
  </si>
  <si>
    <t>022082 I</t>
  </si>
  <si>
    <t>FRANCO GILBERT</t>
  </si>
  <si>
    <t>022084 K</t>
  </si>
  <si>
    <t>FURNON ROGER</t>
  </si>
  <si>
    <t>159060 R</t>
  </si>
  <si>
    <t>FUTERAL MAX</t>
  </si>
  <si>
    <t>022088 O</t>
  </si>
  <si>
    <t>983 – Licenciés indépendants 83</t>
  </si>
  <si>
    <t>142316 S</t>
  </si>
  <si>
    <t>GANTOIS GILLES</t>
  </si>
  <si>
    <t>022092 S</t>
  </si>
  <si>
    <t>GANTOIS NADINE</t>
  </si>
  <si>
    <t>122653 L</t>
  </si>
  <si>
    <t>022097 X</t>
  </si>
  <si>
    <t>112833 T</t>
  </si>
  <si>
    <t>116278 G</t>
  </si>
  <si>
    <t>125944 A</t>
  </si>
  <si>
    <t>163279 C</t>
  </si>
  <si>
    <t>GEORGE ALAIN</t>
  </si>
  <si>
    <t>022101 B</t>
  </si>
  <si>
    <t>022103 D</t>
  </si>
  <si>
    <t>GERVAIS GUILLAUME</t>
  </si>
  <si>
    <t>022104 E</t>
  </si>
  <si>
    <t>101282 M</t>
  </si>
  <si>
    <t>022108 I</t>
  </si>
  <si>
    <t>118661 X</t>
  </si>
  <si>
    <t>149390 F</t>
  </si>
  <si>
    <t>022115 P</t>
  </si>
  <si>
    <t>129718 E</t>
  </si>
  <si>
    <t>157852 D</t>
  </si>
  <si>
    <t>120100 G</t>
  </si>
  <si>
    <t>131925 B</t>
  </si>
  <si>
    <t>022129 D</t>
  </si>
  <si>
    <t>GOUKASSIAN JACQUES</t>
  </si>
  <si>
    <t>113216 M</t>
  </si>
  <si>
    <t>104054 C</t>
  </si>
  <si>
    <t>149576 H</t>
  </si>
  <si>
    <t>135013 V</t>
  </si>
  <si>
    <t>144796 C</t>
  </si>
  <si>
    <t>022135 J</t>
  </si>
  <si>
    <t>104475 H</t>
  </si>
  <si>
    <t>151649 L</t>
  </si>
  <si>
    <t>022137 L</t>
  </si>
  <si>
    <t>GUTIERREZ FRANCOIS</t>
  </si>
  <si>
    <t>022138 M</t>
  </si>
  <si>
    <t>011966 G</t>
  </si>
  <si>
    <t>022141 P</t>
  </si>
  <si>
    <t>HAZE PATRICK</t>
  </si>
  <si>
    <t>137523 J</t>
  </si>
  <si>
    <t>HERBER DOMINIQUE</t>
  </si>
  <si>
    <t>159610 P</t>
  </si>
  <si>
    <t>119933 V</t>
  </si>
  <si>
    <t>HEURTAULT JACKY</t>
  </si>
  <si>
    <t>137004 K</t>
  </si>
  <si>
    <t>HMAYDA YOUSSEF</t>
  </si>
  <si>
    <t>132460 Q</t>
  </si>
  <si>
    <t>120276 A</t>
  </si>
  <si>
    <t>KOPACZEWSKI DANIEL</t>
  </si>
  <si>
    <t>116642 G</t>
  </si>
  <si>
    <t>022173 V</t>
  </si>
  <si>
    <t>LACOSSE JEAN PAUL</t>
  </si>
  <si>
    <t>109977 X</t>
  </si>
  <si>
    <t>147195 V</t>
  </si>
  <si>
    <t>LACROIX JEAN MARC</t>
  </si>
  <si>
    <t>168708 D</t>
  </si>
  <si>
    <t>LAGIERE CHRISTIAN</t>
  </si>
  <si>
    <t>151312 V</t>
  </si>
  <si>
    <t>168288 X</t>
  </si>
  <si>
    <t>022190 M</t>
  </si>
  <si>
    <t>LAVASTROU ROGER</t>
  </si>
  <si>
    <t>022195 R</t>
  </si>
  <si>
    <t>LEBAR PATRICK</t>
  </si>
  <si>
    <t>110799 N</t>
  </si>
  <si>
    <t>141504 M</t>
  </si>
  <si>
    <t>LECOQ SYLVIE</t>
  </si>
  <si>
    <t>151648 K</t>
  </si>
  <si>
    <t>LEDU GERARD</t>
  </si>
  <si>
    <t>135537 Z</t>
  </si>
  <si>
    <t>110379 J</t>
  </si>
  <si>
    <t>022205 B</t>
  </si>
  <si>
    <t>LEVAVASSEUR ROBERT</t>
  </si>
  <si>
    <t>131535 B</t>
  </si>
  <si>
    <t>LEVEQUE DAVID</t>
  </si>
  <si>
    <t>141067 R</t>
  </si>
  <si>
    <t>022209 F</t>
  </si>
  <si>
    <t>LIENHARDT JEAN CLAUDE</t>
  </si>
  <si>
    <t>013596 Y</t>
  </si>
  <si>
    <t>146375 V</t>
  </si>
  <si>
    <t>174810 L</t>
  </si>
  <si>
    <t>LOMBARDO PHILIPPE</t>
  </si>
  <si>
    <t>022215 L</t>
  </si>
  <si>
    <t>LOPEZ JOSE</t>
  </si>
  <si>
    <t>107094 A</t>
  </si>
  <si>
    <t>162076 V</t>
  </si>
  <si>
    <t>022221 R</t>
  </si>
  <si>
    <t>114274 E</t>
  </si>
  <si>
    <t>108280 Q</t>
  </si>
  <si>
    <t>MARTIN MICHEL</t>
  </si>
  <si>
    <t>022239 J</t>
  </si>
  <si>
    <t>MARTIN THOMAS</t>
  </si>
  <si>
    <t>137032 M</t>
  </si>
  <si>
    <t>103581 X</t>
  </si>
  <si>
    <t>MASSON DENIS</t>
  </si>
  <si>
    <t>015513 R</t>
  </si>
  <si>
    <t>129498 S</t>
  </si>
  <si>
    <t>017615 N</t>
  </si>
  <si>
    <t>149391 G</t>
  </si>
  <si>
    <t>MAYEUR JACQUES</t>
  </si>
  <si>
    <t>022246 Q</t>
  </si>
  <si>
    <t>112015 H</t>
  </si>
  <si>
    <t>144802 I</t>
  </si>
  <si>
    <t>METAIS ALBAN</t>
  </si>
  <si>
    <t>152604 Z</t>
  </si>
  <si>
    <t>022260 E</t>
  </si>
  <si>
    <t>MOGLIA EMILE</t>
  </si>
  <si>
    <t>022266 K</t>
  </si>
  <si>
    <t>MOLAND PHILIPPE</t>
  </si>
  <si>
    <t>022268 M</t>
  </si>
  <si>
    <t>022271 P</t>
  </si>
  <si>
    <t>MONTAY JEAN CLAUDE</t>
  </si>
  <si>
    <t>014997 V</t>
  </si>
  <si>
    <t>MONTESINOS GILLES</t>
  </si>
  <si>
    <t>136279 N</t>
  </si>
  <si>
    <t>147624 L</t>
  </si>
  <si>
    <t>MORENO BASTIEN</t>
  </si>
  <si>
    <t>101279 J</t>
  </si>
  <si>
    <t>MORPOURGO SIMON</t>
  </si>
  <si>
    <t>022278 W</t>
  </si>
  <si>
    <t>109063 T</t>
  </si>
  <si>
    <t>109708 O</t>
  </si>
  <si>
    <t>MUNOZ CHRISTIAN</t>
  </si>
  <si>
    <t>022284 C</t>
  </si>
  <si>
    <t>141788 K</t>
  </si>
  <si>
    <t>OUDOUX GERARD</t>
  </si>
  <si>
    <t>128468 C</t>
  </si>
  <si>
    <t>150400 D</t>
  </si>
  <si>
    <t>PAQUET MICHEL</t>
  </si>
  <si>
    <t>118659 V</t>
  </si>
  <si>
    <t>PARINELLO RENE</t>
  </si>
  <si>
    <t>022308 A</t>
  </si>
  <si>
    <t>PAVIOT DIDIER</t>
  </si>
  <si>
    <t>153692 G</t>
  </si>
  <si>
    <t>141673 Z</t>
  </si>
  <si>
    <t>144779 L</t>
  </si>
  <si>
    <t>103577 T</t>
  </si>
  <si>
    <t>130773 T</t>
  </si>
  <si>
    <t>PERIES MICHEL</t>
  </si>
  <si>
    <t>022319 L</t>
  </si>
  <si>
    <t>PERRE OLIVIER</t>
  </si>
  <si>
    <t>104401 L</t>
  </si>
  <si>
    <t>19064 – NIZZA BILLARD CLUB</t>
  </si>
  <si>
    <t>PERRIN BERNARD</t>
  </si>
  <si>
    <t>015932 U</t>
  </si>
  <si>
    <t>PICHEREAU GERARD</t>
  </si>
  <si>
    <t>022329 V</t>
  </si>
  <si>
    <t>129330 G</t>
  </si>
  <si>
    <t>022330 W</t>
  </si>
  <si>
    <t>112316 W</t>
  </si>
  <si>
    <t>105404 A</t>
  </si>
  <si>
    <t>022332 Y</t>
  </si>
  <si>
    <t>148229 T</t>
  </si>
  <si>
    <t>PIONE GUY</t>
  </si>
  <si>
    <t>022335 B</t>
  </si>
  <si>
    <t>POIRE DANIEL</t>
  </si>
  <si>
    <t>138458 I</t>
  </si>
  <si>
    <t>108010 G</t>
  </si>
  <si>
    <t>170697 Q</t>
  </si>
  <si>
    <t>POUJOL JEAN PAUL</t>
  </si>
  <si>
    <t>022347 N</t>
  </si>
  <si>
    <t>144719 D</t>
  </si>
  <si>
    <t>022349 P</t>
  </si>
  <si>
    <t>PUT MARCEL</t>
  </si>
  <si>
    <t>022353 T</t>
  </si>
  <si>
    <t>QUANTIN MICHEL</t>
  </si>
  <si>
    <t>022354 U</t>
  </si>
  <si>
    <t>QUEZEL ANDRE</t>
  </si>
  <si>
    <t>136544 S</t>
  </si>
  <si>
    <t>136205 R</t>
  </si>
  <si>
    <t>157788 J</t>
  </si>
  <si>
    <t>RAVERDINO JULIEN</t>
  </si>
  <si>
    <t>103561 D</t>
  </si>
  <si>
    <t>172684 A</t>
  </si>
  <si>
    <t>119696 S</t>
  </si>
  <si>
    <t>022366 G</t>
  </si>
  <si>
    <t>RICART ANDRE</t>
  </si>
  <si>
    <t>133646 G</t>
  </si>
  <si>
    <t>RICHARD MATHIEU</t>
  </si>
  <si>
    <t>137033 N</t>
  </si>
  <si>
    <t>RIFFET BERNARD</t>
  </si>
  <si>
    <t>125943 Z</t>
  </si>
  <si>
    <t>022372 M</t>
  </si>
  <si>
    <t>RIGOLLET PIERRE</t>
  </si>
  <si>
    <t>023064 C</t>
  </si>
  <si>
    <t>134183 X</t>
  </si>
  <si>
    <t>171160 T</t>
  </si>
  <si>
    <t>134843 H</t>
  </si>
  <si>
    <t>ROLLAND JACQUES</t>
  </si>
  <si>
    <t>022380 U</t>
  </si>
  <si>
    <t>166175 A</t>
  </si>
  <si>
    <t>166176 B</t>
  </si>
  <si>
    <t>163166 E</t>
  </si>
  <si>
    <t>101518 O</t>
  </si>
  <si>
    <t>022384 Y</t>
  </si>
  <si>
    <t>SALAMA ALAIN</t>
  </si>
  <si>
    <t>136546 U</t>
  </si>
  <si>
    <t>120008 S</t>
  </si>
  <si>
    <t>022391 F</t>
  </si>
  <si>
    <t>SAVINA GERARD</t>
  </si>
  <si>
    <t>022398 M</t>
  </si>
  <si>
    <t>SAVOIA MICKAEL</t>
  </si>
  <si>
    <t>122939 L</t>
  </si>
  <si>
    <t>113222 S</t>
  </si>
  <si>
    <t>149694 L</t>
  </si>
  <si>
    <t>022399 N</t>
  </si>
  <si>
    <t>SCHMIDT CLAUDE</t>
  </si>
  <si>
    <t>022401 P</t>
  </si>
  <si>
    <t>163238 H</t>
  </si>
  <si>
    <t>168834 Q</t>
  </si>
  <si>
    <t>SIMON GERARD</t>
  </si>
  <si>
    <t>010203 L</t>
  </si>
  <si>
    <t>103578 U</t>
  </si>
  <si>
    <t>SOULAS GERARD</t>
  </si>
  <si>
    <t>125929 L</t>
  </si>
  <si>
    <t>SOUTEYRAND CHRISTIAN</t>
  </si>
  <si>
    <t>149696 N</t>
  </si>
  <si>
    <t>020790 Q</t>
  </si>
  <si>
    <t>STERCKX PIERRE</t>
  </si>
  <si>
    <t>144720 E</t>
  </si>
  <si>
    <t>165039 Q</t>
  </si>
  <si>
    <t>022429 R</t>
  </si>
  <si>
    <t>TARDY JEAN CLAUDE</t>
  </si>
  <si>
    <t>133907 H</t>
  </si>
  <si>
    <t>TATTIS HENRI</t>
  </si>
  <si>
    <t>118668 E</t>
  </si>
  <si>
    <t>123701 T</t>
  </si>
  <si>
    <t>TERZIAN BERNARD</t>
  </si>
  <si>
    <t>148464 Z</t>
  </si>
  <si>
    <t>TIMSIT SERGE</t>
  </si>
  <si>
    <t>148252 T</t>
  </si>
  <si>
    <t>TONNELIER JEAN PIERRE</t>
  </si>
  <si>
    <t>132786 E</t>
  </si>
  <si>
    <t>135554 Q</t>
  </si>
  <si>
    <t>TRAN DINH VUONG</t>
  </si>
  <si>
    <t>131929 F</t>
  </si>
  <si>
    <t>TREMEAU PHILIPPE</t>
  </si>
  <si>
    <t>018691 X</t>
  </si>
  <si>
    <t>TRUCCO DOMINIQUE</t>
  </si>
  <si>
    <t>022448 K</t>
  </si>
  <si>
    <t>TRUEL JACQUES</t>
  </si>
  <si>
    <t>118651 N</t>
  </si>
  <si>
    <t>129880 K</t>
  </si>
  <si>
    <t>VERRIER CLEMENT</t>
  </si>
  <si>
    <t>139061 N</t>
  </si>
  <si>
    <t>VIALATTE ANDRE</t>
  </si>
  <si>
    <t>022466 C</t>
  </si>
  <si>
    <t>022467 D</t>
  </si>
  <si>
    <t>VICTOR DANIEL</t>
  </si>
  <si>
    <t>147412 F</t>
  </si>
  <si>
    <t>VIDAL JEAN PIERRE</t>
  </si>
  <si>
    <t>149593 B</t>
  </si>
  <si>
    <t>VIGNE PHILIPPE</t>
  </si>
  <si>
    <t>014327 B</t>
  </si>
  <si>
    <t>164317 F</t>
  </si>
  <si>
    <t>101485 H</t>
  </si>
  <si>
    <t>VINCENT REGIS</t>
  </si>
  <si>
    <t>022472 I</t>
  </si>
  <si>
    <t>147607 S</t>
  </si>
  <si>
    <t>138731 V</t>
  </si>
  <si>
    <t>119674 W</t>
  </si>
  <si>
    <t>022476 M</t>
  </si>
  <si>
    <t>154571 M</t>
  </si>
  <si>
    <t>WARLET JEAN CLAUDE</t>
  </si>
  <si>
    <t>117872 O</t>
  </si>
  <si>
    <t>WILLETTE MARC</t>
  </si>
  <si>
    <t>022483 T</t>
  </si>
  <si>
    <t>134311 V</t>
  </si>
  <si>
    <t>144788 U</t>
  </si>
  <si>
    <t>125457 H</t>
  </si>
  <si>
    <t>Masters</t>
  </si>
  <si>
    <t>ANNEXE 1 au RS Carambole 2022-2023</t>
  </si>
  <si>
    <r>
      <t xml:space="preserve">Classification  L.M.B BANDE
</t>
    </r>
    <r>
      <rPr>
        <b/>
        <sz val="36"/>
        <color indexed="8"/>
        <rFont val="Calibri"/>
        <family val="2"/>
      </rPr>
      <t xml:space="preserve"> 2022 - 2023</t>
    </r>
  </si>
  <si>
    <t>Catégories et Distances pour les tournois de Ligue</t>
  </si>
  <si>
    <r>
      <rPr>
        <b/>
        <sz val="9"/>
        <color theme="0" tint="-0.34998626667073579"/>
        <rFont val="Calibri"/>
        <family val="2"/>
      </rPr>
      <t>™</t>
    </r>
    <r>
      <rPr>
        <b/>
        <i/>
        <sz val="9"/>
        <color theme="0" tint="-0.34998626667073579"/>
        <rFont val="Calibri"/>
        <family val="2"/>
        <scheme val="minor"/>
      </rPr>
      <t xml:space="preserve">A.FERHAT </t>
    </r>
    <r>
      <rPr>
        <b/>
        <sz val="9"/>
        <color theme="0" tint="-0.34998626667073579"/>
        <rFont val="Calibri"/>
        <family val="2"/>
      </rPr>
      <t>™</t>
    </r>
    <r>
      <rPr>
        <b/>
        <i/>
        <sz val="9"/>
        <color theme="0" tint="-0.34998626667073579"/>
        <rFont val="Calibri"/>
        <family val="2"/>
      </rPr>
      <t xml:space="preserve"> C.PEREZ</t>
    </r>
  </si>
  <si>
    <t>80 Pts / 30 r</t>
  </si>
  <si>
    <t>60 Pts / 30 r</t>
  </si>
  <si>
    <t>40 Pts / 30 r</t>
  </si>
  <si>
    <t>19004 – JFP BILLARD DE VIDAUBAN</t>
  </si>
  <si>
    <t>DREMEAUX JEAN PIERRE</t>
  </si>
  <si>
    <t>140803 N</t>
  </si>
  <si>
    <t>RAUD DANIEL</t>
  </si>
  <si>
    <t>161645 B</t>
  </si>
  <si>
    <t>AUBERT ROUECHE ERIC</t>
  </si>
  <si>
    <t>022383 X</t>
  </si>
  <si>
    <t>19008 – BRITISH BILLARD CLUB AVIGNON</t>
  </si>
  <si>
    <t>CHASTAN GEORGES</t>
  </si>
  <si>
    <t>012782 Q</t>
  </si>
  <si>
    <t>NC</t>
  </si>
  <si>
    <t>CESARINI JEAN PAUL</t>
  </si>
  <si>
    <t>112516 O</t>
  </si>
  <si>
    <t>HUGUET PATRICK</t>
  </si>
  <si>
    <t>172086 A</t>
  </si>
  <si>
    <t>LANDE GERARD</t>
  </si>
  <si>
    <t>016084 Q</t>
  </si>
  <si>
    <t>LEDUCQ MORGAN</t>
  </si>
  <si>
    <t>105373 V</t>
  </si>
  <si>
    <t>BIZEUL GUY</t>
  </si>
  <si>
    <t>177185 S</t>
  </si>
  <si>
    <t>MASSOT SEBASTIEN</t>
  </si>
  <si>
    <t>159674 J</t>
  </si>
  <si>
    <t>JACQUEMES MICHEL</t>
  </si>
  <si>
    <t>176257 J</t>
  </si>
  <si>
    <t>BORDES CATHERINE</t>
  </si>
  <si>
    <t>149288 V</t>
  </si>
  <si>
    <t>FLEURIOT PATRICK</t>
  </si>
  <si>
    <t>173138 T</t>
  </si>
  <si>
    <t>JUMEL RENE</t>
  </si>
  <si>
    <t>162905 W</t>
  </si>
  <si>
    <t>LETELLIER ALAIN</t>
  </si>
  <si>
    <t>NABHANE EMILE</t>
  </si>
  <si>
    <t>166329 S</t>
  </si>
  <si>
    <t>POUGIN JEAN FRANCOIS</t>
  </si>
  <si>
    <t>022346 M</t>
  </si>
  <si>
    <t>SARRALDE LOUIS</t>
  </si>
  <si>
    <t>014138 U</t>
  </si>
  <si>
    <t>CL</t>
  </si>
  <si>
    <t>BURGANT JEAN MARIE</t>
  </si>
  <si>
    <t>123684 C</t>
  </si>
  <si>
    <t>MOUSSIER PATRICK</t>
  </si>
  <si>
    <t>151456 B</t>
  </si>
  <si>
    <t>FROMEYER CORINNE</t>
  </si>
  <si>
    <t>167290 M</t>
  </si>
  <si>
    <t>BALESTRI MAURICE</t>
  </si>
  <si>
    <t>153554 G</t>
  </si>
  <si>
    <t>CLAUDON PHILIPPE</t>
  </si>
  <si>
    <t>148126 G</t>
  </si>
  <si>
    <t>148796 K</t>
  </si>
  <si>
    <t>NATELLA ROGER</t>
  </si>
  <si>
    <t>154572 N</t>
  </si>
  <si>
    <t>PERIS MICHEL</t>
  </si>
  <si>
    <t>022321 N</t>
  </si>
  <si>
    <t>0.55</t>
  </si>
  <si>
    <t>SCHENK ROBERT</t>
  </si>
  <si>
    <t>136540 O</t>
  </si>
  <si>
    <t>ALVAREZ PHILIPPE</t>
  </si>
  <si>
    <t>159130 S</t>
  </si>
  <si>
    <t>176350 K</t>
  </si>
  <si>
    <t>LE FAUCHEUR LAURENT</t>
  </si>
  <si>
    <t>163278 B</t>
  </si>
  <si>
    <t>COHEN RICHARD (Nice)</t>
  </si>
  <si>
    <t>COHEN RICHARD (Mand)</t>
  </si>
  <si>
    <t>AUBERT ROUECHE LYDIA</t>
  </si>
  <si>
    <t>148204 R</t>
  </si>
  <si>
    <t>CONTRAIN JEROME</t>
  </si>
  <si>
    <t>166177 C</t>
  </si>
  <si>
    <t>BRUN ROGER</t>
  </si>
  <si>
    <t>021929 L</t>
  </si>
  <si>
    <t>GUIZELIN PASCAL</t>
  </si>
  <si>
    <t>154530 S</t>
  </si>
  <si>
    <t>Mis à jour le 13/02/2023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</si>
</sst>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00"/>
    <numFmt numFmtId="166" formatCode="000&quot; &quot;000"/>
    <numFmt numFmtId="167" formatCode="[$-40C]General"/>
  </numFmts>
  <fonts count="74" x14ac:knownFonts="1">
    <font>
      <sz val="11"/>
      <color theme="1"/>
      <name val="Calibri"/>
      <family val="2"/>
      <scheme val="minor"/>
    </font>
    <font>
      <b/>
      <sz val="11"/>
      <color indexed="10"/>
      <name val="Calibri"/>
      <family val="2"/>
    </font>
    <font>
      <sz val="22"/>
      <name val="Arial"/>
      <family val="2"/>
    </font>
    <font>
      <b/>
      <sz val="10"/>
      <color indexed="8"/>
      <name val="Calibri"/>
      <family val="2"/>
    </font>
    <font>
      <sz val="8"/>
      <name val="Calibri"/>
      <family val="2"/>
    </font>
    <font>
      <sz val="11"/>
      <color indexed="18"/>
      <name val="Calibri"/>
      <family val="2"/>
    </font>
    <font>
      <b/>
      <sz val="11"/>
      <color indexed="17"/>
      <name val="Calibri"/>
      <family val="2"/>
    </font>
    <font>
      <sz val="10"/>
      <name val="Arial"/>
      <family val="2"/>
    </font>
    <font>
      <sz val="14"/>
      <name val="Arial"/>
      <family val="2"/>
    </font>
    <font>
      <sz val="10"/>
      <name val="Arial Narrow"/>
      <family val="2"/>
    </font>
    <font>
      <b/>
      <sz val="10"/>
      <name val="Arial Narrow"/>
      <family val="2"/>
    </font>
    <font>
      <sz val="11"/>
      <color theme="1"/>
      <name val="Calibri"/>
      <family val="2"/>
      <scheme val="minor"/>
    </font>
    <font>
      <u/>
      <sz val="11"/>
      <color theme="10"/>
      <name val="Calibri"/>
      <family val="2"/>
    </font>
    <font>
      <sz val="10"/>
      <color theme="1"/>
      <name val="Times New Roman"/>
      <family val="2"/>
    </font>
    <font>
      <b/>
      <sz val="11"/>
      <color theme="1"/>
      <name val="Calibri"/>
      <family val="2"/>
      <scheme val="minor"/>
    </font>
    <font>
      <sz val="10"/>
      <color rgb="FF000000"/>
      <name val="Calibri"/>
      <family val="2"/>
      <scheme val="minor"/>
    </font>
    <font>
      <sz val="10"/>
      <color rgb="FF0F0F0F"/>
      <name val="Calibri"/>
      <family val="2"/>
      <scheme val="minor"/>
    </font>
    <font>
      <sz val="22"/>
      <color theme="1"/>
      <name val="Calibri"/>
      <family val="2"/>
      <scheme val="minor"/>
    </font>
    <font>
      <b/>
      <sz val="18"/>
      <color theme="1"/>
      <name val="Calibri"/>
      <family val="2"/>
      <scheme val="minor"/>
    </font>
    <font>
      <sz val="10"/>
      <color theme="1"/>
      <name val="Calibri"/>
      <family val="2"/>
      <scheme val="minor"/>
    </font>
    <font>
      <b/>
      <sz val="11"/>
      <color rgb="FF000000"/>
      <name val="Times New Roman"/>
      <family val="1"/>
    </font>
    <font>
      <b/>
      <sz val="11"/>
      <color theme="1"/>
      <name val="Cambria"/>
      <family val="2"/>
      <scheme val="major"/>
    </font>
    <font>
      <b/>
      <sz val="10"/>
      <color theme="1"/>
      <name val="Calibri"/>
      <family val="2"/>
      <scheme val="minor"/>
    </font>
    <font>
      <sz val="10"/>
      <color theme="1"/>
      <name val="Times New Roman"/>
      <family val="1"/>
    </font>
    <font>
      <b/>
      <sz val="14"/>
      <color theme="1"/>
      <name val="Calibri"/>
      <family val="2"/>
      <scheme val="minor"/>
    </font>
    <font>
      <b/>
      <sz val="10"/>
      <color rgb="FF000000"/>
      <name val="Calibri"/>
      <family val="2"/>
    </font>
    <font>
      <i/>
      <sz val="10"/>
      <color theme="0" tint="-0.249977111117893"/>
      <name val="Calibri"/>
      <family val="2"/>
      <scheme val="minor"/>
    </font>
    <font>
      <i/>
      <sz val="10"/>
      <color theme="0" tint="-0.34998626667073579"/>
      <name val="Calibri"/>
      <family val="2"/>
      <scheme val="minor"/>
    </font>
    <font>
      <i/>
      <sz val="11"/>
      <color theme="0" tint="-0.34998626667073579"/>
      <name val="Calibri"/>
      <family val="2"/>
      <scheme val="minor"/>
    </font>
    <font>
      <b/>
      <sz val="9"/>
      <color rgb="FF0000FF"/>
      <name val="Arial Narrow"/>
      <family val="2"/>
    </font>
    <font>
      <b/>
      <i/>
      <sz val="11"/>
      <color theme="1"/>
      <name val="Calibri"/>
      <family val="2"/>
      <scheme val="minor"/>
    </font>
    <font>
      <b/>
      <sz val="16"/>
      <color rgb="FFFF0000"/>
      <name val="Calibri"/>
      <family val="2"/>
      <scheme val="minor"/>
    </font>
    <font>
      <sz val="24"/>
      <color theme="1"/>
      <name val="Calibri"/>
      <family val="2"/>
      <scheme val="minor"/>
    </font>
    <font>
      <sz val="18"/>
      <color theme="1"/>
      <name val="Calibri"/>
      <family val="2"/>
      <scheme val="minor"/>
    </font>
    <font>
      <b/>
      <sz val="36"/>
      <color theme="1"/>
      <name val="Calibri"/>
      <family val="2"/>
      <scheme val="minor"/>
    </font>
    <font>
      <b/>
      <sz val="36"/>
      <color theme="1"/>
      <name val="Cambria"/>
      <family val="1"/>
      <scheme val="major"/>
    </font>
    <font>
      <b/>
      <sz val="12"/>
      <color rgb="FFFF0000"/>
      <name val="Calibri"/>
      <family val="2"/>
      <scheme val="minor"/>
    </font>
    <font>
      <b/>
      <sz val="11"/>
      <color rgb="FFFF0000"/>
      <name val="Calibri"/>
      <family val="2"/>
      <scheme val="minor"/>
    </font>
    <font>
      <b/>
      <i/>
      <sz val="14"/>
      <color theme="1"/>
      <name val="Calibri"/>
      <family val="2"/>
      <scheme val="minor"/>
    </font>
    <font>
      <b/>
      <sz val="12"/>
      <color theme="1"/>
      <name val="Calibri"/>
      <family val="2"/>
      <scheme val="minor"/>
    </font>
    <font>
      <b/>
      <i/>
      <sz val="11"/>
      <color theme="0" tint="-0.34998626667073579"/>
      <name val="Calibri"/>
      <family val="2"/>
      <scheme val="minor"/>
    </font>
    <font>
      <b/>
      <sz val="11"/>
      <color theme="0" tint="-0.34998626667073579"/>
      <name val="Calibri"/>
      <family val="2"/>
    </font>
    <font>
      <b/>
      <i/>
      <sz val="9.35"/>
      <color theme="0" tint="-0.34998626667073579"/>
      <name val="Calibri"/>
      <family val="2"/>
    </font>
    <font>
      <b/>
      <i/>
      <sz val="24"/>
      <color rgb="FFFF0000"/>
      <name val="Calibri"/>
      <family val="2"/>
      <scheme val="minor"/>
    </font>
    <font>
      <b/>
      <sz val="72"/>
      <color theme="1"/>
      <name val="Calibri"/>
      <family val="2"/>
      <scheme val="minor"/>
    </font>
    <font>
      <b/>
      <sz val="72"/>
      <color theme="0"/>
      <name val="Calibri"/>
      <family val="2"/>
      <scheme val="minor"/>
    </font>
    <font>
      <b/>
      <sz val="72"/>
      <color rgb="FFFF0000"/>
      <name val="Calibri"/>
      <family val="2"/>
      <scheme val="minor"/>
    </font>
    <font>
      <b/>
      <sz val="11"/>
      <color theme="1"/>
      <name val="Calibri"/>
      <family val="2"/>
    </font>
    <font>
      <b/>
      <sz val="36"/>
      <color indexed="8"/>
      <name val="Calibri"/>
      <family val="2"/>
    </font>
    <font>
      <b/>
      <sz val="20"/>
      <color theme="4" tint="0.79998168889431442"/>
      <name val="Arial"/>
      <family val="2"/>
    </font>
    <font>
      <sz val="8"/>
      <name val="Arial"/>
      <family val="2"/>
    </font>
    <font>
      <b/>
      <sz val="20"/>
      <color theme="4" tint="-0.249977111117893"/>
      <name val="Arial"/>
      <family val="2"/>
    </font>
    <font>
      <b/>
      <sz val="14"/>
      <color theme="4" tint="-0.249977111117893"/>
      <name val="Arial"/>
      <family val="2"/>
    </font>
    <font>
      <b/>
      <sz val="10"/>
      <name val="Arial"/>
      <family val="2"/>
    </font>
    <font>
      <b/>
      <sz val="14"/>
      <name val="Times New Roman"/>
      <family val="1"/>
    </font>
    <font>
      <b/>
      <sz val="10"/>
      <color indexed="18"/>
      <name val="Arial"/>
      <family val="2"/>
    </font>
    <font>
      <b/>
      <sz val="9"/>
      <color indexed="18"/>
      <name val="Arial"/>
      <family val="2"/>
    </font>
    <font>
      <b/>
      <sz val="11"/>
      <color rgb="FFFF0000"/>
      <name val="Times New Roman"/>
      <family val="1"/>
    </font>
    <font>
      <b/>
      <sz val="11"/>
      <name val="Calibri"/>
      <family val="2"/>
    </font>
    <font>
      <sz val="16"/>
      <color rgb="FF000000"/>
      <name val="Calibri"/>
      <family val="2"/>
    </font>
    <font>
      <b/>
      <sz val="16"/>
      <color rgb="FFFF0000"/>
      <name val="Calibri"/>
      <family val="2"/>
    </font>
    <font>
      <b/>
      <u/>
      <sz val="16"/>
      <color rgb="FF000000"/>
      <name val="Calibri"/>
      <family val="2"/>
    </font>
    <font>
      <b/>
      <sz val="18"/>
      <color rgb="FF000000"/>
      <name val="Times New Roman"/>
      <family val="1"/>
    </font>
    <font>
      <b/>
      <u/>
      <sz val="14"/>
      <color rgb="FF000000"/>
      <name val="Times New Roman"/>
      <family val="1"/>
    </font>
    <font>
      <b/>
      <sz val="14"/>
      <color rgb="FF000000"/>
      <name val="Times New Roman"/>
      <family val="1"/>
    </font>
    <font>
      <b/>
      <sz val="11"/>
      <color theme="1"/>
      <name val="Times New Roman"/>
      <family val="1"/>
    </font>
    <font>
      <b/>
      <i/>
      <sz val="9"/>
      <color theme="0" tint="-0.34998626667073579"/>
      <name val="Calibri"/>
      <family val="2"/>
      <scheme val="minor"/>
    </font>
    <font>
      <b/>
      <sz val="9"/>
      <color theme="0" tint="-0.34998626667073579"/>
      <name val="Calibri"/>
      <family val="2"/>
    </font>
    <font>
      <b/>
      <i/>
      <sz val="9"/>
      <color theme="0" tint="-0.34998626667073579"/>
      <name val="Calibri"/>
      <family val="2"/>
    </font>
    <font>
      <i/>
      <sz val="11"/>
      <color rgb="FF000000"/>
      <name val="Times New Roman"/>
      <family val="1"/>
    </font>
    <font>
      <sz val="11"/>
      <color rgb="FF000000"/>
      <name val="Calibri"/>
      <family val="2"/>
    </font>
    <font>
      <sz val="11"/>
      <name val="Calibri"/>
      <family val="2"/>
      <scheme val="minor"/>
    </font>
    <font>
      <b/>
      <sz val="14"/>
      <name val="Calibri"/>
      <family val="2"/>
      <scheme val="minor"/>
    </font>
    <font>
      <sz val="11"/>
      <name val="Calibri"/>
      <family val="2"/>
    </font>
  </fonts>
  <fills count="29">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E589E7"/>
        <bgColor indexed="64"/>
      </patternFill>
    </fill>
    <fill>
      <patternFill patternType="solid">
        <fgColor theme="2"/>
        <bgColor indexed="64"/>
      </patternFill>
    </fill>
    <fill>
      <patternFill patternType="gray0625"/>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E4E6BC"/>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ck">
        <color indexed="64"/>
      </right>
      <top style="thick">
        <color indexed="64"/>
      </top>
      <bottom style="thick">
        <color indexed="64"/>
      </bottom>
      <diagonal/>
    </border>
    <border>
      <left/>
      <right style="medium">
        <color indexed="64"/>
      </right>
      <top/>
      <bottom style="medium">
        <color indexed="64"/>
      </bottom>
      <diagonal/>
    </border>
    <border>
      <left/>
      <right/>
      <top/>
      <bottom style="medium">
        <color indexed="64"/>
      </bottom>
      <diagonal/>
    </border>
    <border>
      <left/>
      <right style="thick">
        <color indexed="64"/>
      </right>
      <top/>
      <bottom style="thick">
        <color indexed="64"/>
      </bottom>
      <diagonal/>
    </border>
    <border>
      <left/>
      <right style="medium">
        <color indexed="64"/>
      </right>
      <top/>
      <bottom style="thick">
        <color indexed="64"/>
      </bottom>
      <diagonal/>
    </border>
    <border>
      <left/>
      <right/>
      <top/>
      <bottom style="thick">
        <color indexed="64"/>
      </bottom>
      <diagonal/>
    </border>
    <border>
      <left style="medium">
        <color indexed="64"/>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bottom/>
      <diagonal/>
    </border>
    <border>
      <left/>
      <right/>
      <top style="double">
        <color indexed="64"/>
      </top>
      <bottom/>
      <diagonal/>
    </border>
    <border>
      <left style="thin">
        <color indexed="64"/>
      </left>
      <right style="double">
        <color indexed="64"/>
      </right>
      <top style="double">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medium">
        <color rgb="FF000000"/>
      </right>
      <top/>
      <bottom style="thick">
        <color rgb="FF000000"/>
      </bottom>
      <diagonal/>
    </border>
    <border>
      <left style="medium">
        <color rgb="FF000000"/>
      </left>
      <right/>
      <top style="thick">
        <color rgb="FF000000"/>
      </top>
      <bottom style="medium">
        <color rgb="FF000000"/>
      </bottom>
      <diagonal/>
    </border>
    <border>
      <left style="medium">
        <color rgb="FF000000"/>
      </left>
      <right/>
      <top style="medium">
        <color rgb="FF000000"/>
      </top>
      <bottom style="thick">
        <color rgb="FF000000"/>
      </bottom>
      <diagonal/>
    </border>
    <border>
      <left style="thin">
        <color theme="4"/>
      </left>
      <right style="double">
        <color indexed="64"/>
      </right>
      <top style="thin">
        <color theme="4"/>
      </top>
      <bottom style="thin">
        <color theme="4"/>
      </bottom>
      <diagonal/>
    </border>
    <border>
      <left/>
      <right style="thick">
        <color rgb="FF000000"/>
      </right>
      <top style="thick">
        <color rgb="FF000000"/>
      </top>
      <bottom style="medium">
        <color rgb="FF000000"/>
      </bottom>
      <diagonal/>
    </border>
    <border>
      <left/>
      <right style="thick">
        <color rgb="FF000000"/>
      </right>
      <top style="medium">
        <color rgb="FF000000"/>
      </top>
      <bottom style="thick">
        <color rgb="FF000000"/>
      </bottom>
      <diagonal/>
    </border>
    <border>
      <left/>
      <right/>
      <top style="thick">
        <color rgb="FF000000"/>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bottom style="medium">
        <color indexed="64"/>
      </bottom>
      <diagonal/>
    </border>
    <border>
      <left/>
      <right style="double">
        <color indexed="64"/>
      </right>
      <top style="medium">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medium">
        <color indexed="64"/>
      </bottom>
      <diagonal/>
    </border>
    <border>
      <left style="double">
        <color indexed="64"/>
      </left>
      <right style="dashed">
        <color indexed="64"/>
      </right>
      <top style="double">
        <color indexed="64"/>
      </top>
      <bottom style="dashed">
        <color indexed="64"/>
      </bottom>
      <diagonal/>
    </border>
    <border>
      <left style="dashed">
        <color indexed="64"/>
      </left>
      <right style="double">
        <color indexed="64"/>
      </right>
      <top style="double">
        <color indexed="64"/>
      </top>
      <bottom style="dashed">
        <color indexed="64"/>
      </bottom>
      <diagonal/>
    </border>
    <border>
      <left style="double">
        <color indexed="64"/>
      </left>
      <right style="dashed">
        <color indexed="64"/>
      </right>
      <top style="dashed">
        <color indexed="64"/>
      </top>
      <bottom style="double">
        <color indexed="64"/>
      </bottom>
      <diagonal/>
    </border>
    <border>
      <left style="dashed">
        <color indexed="64"/>
      </left>
      <right style="double">
        <color indexed="64"/>
      </right>
      <top style="dashed">
        <color indexed="64"/>
      </top>
      <bottom style="double">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dashed">
        <color indexed="64"/>
      </left>
      <right style="double">
        <color indexed="64"/>
      </right>
      <top style="medium">
        <color indexed="64"/>
      </top>
      <bottom style="dashed">
        <color indexed="64"/>
      </bottom>
      <diagonal/>
    </border>
    <border>
      <left style="medium">
        <color indexed="64"/>
      </left>
      <right style="dashed">
        <color indexed="64"/>
      </right>
      <top style="dashed">
        <color indexed="64"/>
      </top>
      <bottom style="medium">
        <color indexed="64"/>
      </bottom>
      <diagonal/>
    </border>
    <border>
      <left style="medium">
        <color indexed="64"/>
      </left>
      <right style="dashed">
        <color indexed="64"/>
      </right>
      <top style="dashed">
        <color indexed="64"/>
      </top>
      <bottom style="double">
        <color indexed="64"/>
      </bottom>
      <diagonal/>
    </border>
    <border>
      <left style="dashed">
        <color auto="1"/>
      </left>
      <right style="medium">
        <color indexed="64"/>
      </right>
      <top style="dashed">
        <color auto="1"/>
      </top>
      <bottom style="medium">
        <color indexed="64"/>
      </bottom>
      <diagonal/>
    </border>
    <border>
      <left style="dashed">
        <color auto="1"/>
      </left>
      <right style="double">
        <color indexed="64"/>
      </right>
      <top style="dashed">
        <color auto="1"/>
      </top>
      <bottom style="medium">
        <color indexed="64"/>
      </bottom>
      <diagonal/>
    </border>
    <border>
      <left style="dashed">
        <color auto="1"/>
      </left>
      <right style="medium">
        <color indexed="64"/>
      </right>
      <top style="dashed">
        <color auto="1"/>
      </top>
      <bottom style="double">
        <color indexed="64"/>
      </bottom>
      <diagonal/>
    </border>
    <border>
      <left style="thin">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style="thick">
        <color auto="1"/>
      </left>
      <right style="thick">
        <color auto="1"/>
      </right>
      <top/>
      <bottom style="thick">
        <color auto="1"/>
      </bottom>
      <diagonal/>
    </border>
    <border>
      <left style="medium">
        <color indexed="64"/>
      </left>
      <right style="thick">
        <color indexed="64"/>
      </right>
      <top/>
      <bottom style="thick">
        <color indexed="64"/>
      </bottom>
      <diagonal/>
    </border>
    <border>
      <left/>
      <right style="medium">
        <color rgb="FF000000"/>
      </right>
      <top style="thick">
        <color rgb="FF000000"/>
      </top>
      <bottom style="medium">
        <color rgb="FF000000"/>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0" fontId="13" fillId="0" borderId="0"/>
    <xf numFmtId="0" fontId="7" fillId="0" borderId="0"/>
    <xf numFmtId="167" fontId="70" fillId="0" borderId="0"/>
  </cellStyleXfs>
  <cellXfs count="669">
    <xf numFmtId="0" fontId="0" fillId="0" borderId="0" xfId="0"/>
    <xf numFmtId="0" fontId="0" fillId="0" borderId="0" xfId="0" applyAlignment="1">
      <alignment vertical="center" wrapText="1"/>
    </xf>
    <xf numFmtId="0" fontId="0" fillId="0" borderId="0" xfId="0" applyAlignment="1">
      <alignment horizontal="center" vertical="center"/>
    </xf>
    <xf numFmtId="0" fontId="0" fillId="2" borderId="1" xfId="0" applyFill="1" applyBorder="1" applyAlignment="1">
      <alignment horizontal="center" vertical="center"/>
    </xf>
    <xf numFmtId="0" fontId="0" fillId="0" borderId="0" xfId="0" applyAlignment="1">
      <alignment vertical="center"/>
    </xf>
    <xf numFmtId="0" fontId="0" fillId="0" borderId="0" xfId="0" applyAlignment="1">
      <alignment horizontal="left" vertical="center"/>
    </xf>
    <xf numFmtId="165" fontId="0" fillId="0" borderId="0" xfId="0" applyNumberFormat="1"/>
    <xf numFmtId="0" fontId="14" fillId="2" borderId="1"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wrapText="1"/>
      <protection locked="0"/>
    </xf>
    <xf numFmtId="2" fontId="16" fillId="3" borderId="1" xfId="0" applyNumberFormat="1" applyFont="1" applyFill="1" applyBorder="1" applyAlignment="1" applyProtection="1">
      <alignment horizontal="center" vertical="center" wrapText="1"/>
      <protection locked="0"/>
    </xf>
    <xf numFmtId="0" fontId="17" fillId="0" borderId="0" xfId="0" applyFont="1" applyAlignment="1">
      <alignment vertical="center"/>
    </xf>
    <xf numFmtId="0" fontId="18" fillId="0" borderId="0" xfId="0" applyFont="1" applyAlignment="1">
      <alignment vertical="center"/>
    </xf>
    <xf numFmtId="0" fontId="0" fillId="0" borderId="3" xfId="0" applyBorder="1"/>
    <xf numFmtId="0" fontId="15" fillId="3" borderId="1" xfId="0" applyFont="1" applyFill="1" applyBorder="1" applyAlignment="1" applyProtection="1">
      <alignment horizontal="center"/>
      <protection locked="0"/>
    </xf>
    <xf numFmtId="49" fontId="19" fillId="3" borderId="1" xfId="0" applyNumberFormat="1"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2" fontId="16" fillId="3" borderId="0" xfId="0" applyNumberFormat="1" applyFont="1" applyFill="1" applyAlignment="1" applyProtection="1">
      <alignment horizontal="center" vertical="center" wrapText="1"/>
      <protection locked="0"/>
    </xf>
    <xf numFmtId="0" fontId="15" fillId="3" borderId="0" xfId="0" applyFont="1" applyFill="1" applyAlignment="1" applyProtection="1">
      <alignment horizontal="center"/>
      <protection locked="0"/>
    </xf>
    <xf numFmtId="0" fontId="16" fillId="3" borderId="0" xfId="0" applyFont="1" applyFill="1" applyAlignment="1" applyProtection="1">
      <alignment horizontal="center" vertical="center" wrapText="1"/>
      <protection locked="0"/>
    </xf>
    <xf numFmtId="0" fontId="21" fillId="0" borderId="0" xfId="0" applyFont="1" applyAlignment="1">
      <alignment horizontal="center" vertical="center"/>
    </xf>
    <xf numFmtId="2" fontId="21" fillId="0" borderId="0" xfId="0" applyNumberFormat="1" applyFont="1" applyAlignment="1">
      <alignment horizontal="center" vertical="center"/>
    </xf>
    <xf numFmtId="0" fontId="21" fillId="0" borderId="0" xfId="0" applyFont="1" applyAlignment="1">
      <alignment horizontal="left" vertical="center"/>
    </xf>
    <xf numFmtId="166" fontId="14" fillId="0" borderId="0" xfId="0" applyNumberFormat="1" applyFont="1" applyAlignment="1">
      <alignment horizontal="center" vertical="center" wrapText="1"/>
    </xf>
    <xf numFmtId="0" fontId="14" fillId="0" borderId="0" xfId="0" applyFont="1" applyAlignment="1">
      <alignment horizontal="center" vertical="center" wrapText="1"/>
    </xf>
    <xf numFmtId="2" fontId="14" fillId="0" borderId="0" xfId="0" applyNumberFormat="1" applyFont="1" applyAlignment="1">
      <alignment horizontal="center" vertical="center" wrapText="1"/>
    </xf>
    <xf numFmtId="0" fontId="22" fillId="4" borderId="1" xfId="0" applyFont="1" applyFill="1" applyBorder="1" applyAlignment="1">
      <alignment horizontal="center" vertical="center" wrapText="1"/>
    </xf>
    <xf numFmtId="2" fontId="22" fillId="4" borderId="1" xfId="0" applyNumberFormat="1" applyFont="1" applyFill="1" applyBorder="1" applyAlignment="1">
      <alignment horizontal="center" vertical="center" wrapText="1"/>
    </xf>
    <xf numFmtId="0" fontId="0" fillId="0" borderId="26" xfId="0" applyBorder="1"/>
    <xf numFmtId="0" fontId="3" fillId="2" borderId="1" xfId="0" applyFont="1" applyFill="1" applyBorder="1" applyAlignment="1">
      <alignment horizontal="center" vertical="center"/>
    </xf>
    <xf numFmtId="0" fontId="19" fillId="3" borderId="1" xfId="0" applyFont="1" applyFill="1" applyBorder="1" applyAlignment="1" applyProtection="1">
      <alignment horizontal="center" vertical="center"/>
      <protection locked="0"/>
    </xf>
    <xf numFmtId="0" fontId="19" fillId="0" borderId="0" xfId="0" applyFont="1"/>
    <xf numFmtId="0" fontId="19" fillId="0" borderId="0" xfId="0" applyFont="1" applyAlignment="1">
      <alignment horizontal="center" vertical="center"/>
    </xf>
    <xf numFmtId="166" fontId="14" fillId="0" borderId="0" xfId="2" applyNumberFormat="1" applyFont="1" applyAlignment="1">
      <alignment horizontal="center" vertical="center"/>
    </xf>
    <xf numFmtId="0" fontId="14" fillId="0" borderId="0" xfId="0" applyFont="1" applyAlignment="1">
      <alignment vertical="center"/>
    </xf>
    <xf numFmtId="2" fontId="14" fillId="0" borderId="0" xfId="0" applyNumberFormat="1" applyFont="1" applyAlignment="1">
      <alignment horizontal="center" vertical="center"/>
    </xf>
    <xf numFmtId="0" fontId="14" fillId="0" borderId="0" xfId="0" applyFont="1" applyAlignment="1">
      <alignment horizontal="left" vertical="center"/>
    </xf>
    <xf numFmtId="2" fontId="0" fillId="0" borderId="0" xfId="0" applyNumberFormat="1" applyAlignment="1">
      <alignment vertical="center"/>
    </xf>
    <xf numFmtId="2" fontId="0" fillId="0" borderId="0" xfId="0" applyNumberFormat="1" applyAlignment="1">
      <alignment vertical="center" wrapText="1"/>
    </xf>
    <xf numFmtId="0" fontId="23" fillId="4" borderId="1" xfId="0" applyFont="1" applyFill="1" applyBorder="1" applyAlignment="1">
      <alignment horizontal="center" vertical="center" wrapText="1"/>
    </xf>
    <xf numFmtId="2" fontId="0" fillId="0" borderId="0" xfId="0" applyNumberFormat="1" applyAlignment="1">
      <alignment horizontal="center" vertical="center"/>
    </xf>
    <xf numFmtId="0" fontId="0" fillId="6" borderId="0" xfId="0" applyFill="1" applyAlignment="1">
      <alignment horizontal="center" vertical="center" wrapText="1"/>
    </xf>
    <xf numFmtId="2" fontId="0" fillId="6" borderId="0" xfId="0" applyNumberFormat="1" applyFill="1" applyAlignment="1">
      <alignment horizontal="center" vertical="center" wrapText="1"/>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23" fillId="4" borderId="56" xfId="0" applyFont="1" applyFill="1" applyBorder="1" applyAlignment="1">
      <alignment horizontal="center" vertical="center" wrapText="1"/>
    </xf>
    <xf numFmtId="0" fontId="25" fillId="4" borderId="0" xfId="0" applyFont="1" applyFill="1" applyAlignment="1">
      <alignment horizontal="center" vertical="center"/>
    </xf>
    <xf numFmtId="0" fontId="0" fillId="4" borderId="1" xfId="0" applyFill="1" applyBorder="1" applyAlignment="1">
      <alignment horizontal="left" vertical="center" wrapText="1"/>
    </xf>
    <xf numFmtId="0" fontId="0" fillId="4" borderId="1" xfId="0" applyFill="1" applyBorder="1" applyAlignment="1">
      <alignment vertical="center" wrapText="1"/>
    </xf>
    <xf numFmtId="0" fontId="0" fillId="4" borderId="1" xfId="0" applyFill="1" applyBorder="1" applyAlignment="1">
      <alignment horizontal="center" vertical="center" wrapText="1"/>
    </xf>
    <xf numFmtId="166" fontId="14" fillId="4" borderId="1" xfId="2" applyNumberFormat="1" applyFont="1" applyFill="1" applyBorder="1" applyAlignment="1">
      <alignment horizontal="center" vertical="center"/>
    </xf>
    <xf numFmtId="0" fontId="14" fillId="4" borderId="1" xfId="0" applyFont="1" applyFill="1" applyBorder="1" applyAlignment="1">
      <alignment vertical="center"/>
    </xf>
    <xf numFmtId="0" fontId="14" fillId="4" borderId="1" xfId="0" applyFont="1" applyFill="1" applyBorder="1" applyAlignment="1">
      <alignment horizontal="left" vertical="center"/>
    </xf>
    <xf numFmtId="2" fontId="14" fillId="4" borderId="1" xfId="0" applyNumberFormat="1" applyFont="1" applyFill="1" applyBorder="1" applyAlignment="1">
      <alignment horizontal="center" vertical="center"/>
    </xf>
    <xf numFmtId="0" fontId="0" fillId="4" borderId="1" xfId="0" applyFill="1" applyBorder="1" applyAlignment="1">
      <alignment horizontal="left" vertical="center"/>
    </xf>
    <xf numFmtId="0" fontId="0" fillId="4" borderId="1" xfId="0" applyFill="1" applyBorder="1" applyAlignment="1">
      <alignment horizontal="center" vertical="center"/>
    </xf>
    <xf numFmtId="0" fontId="0" fillId="7" borderId="1" xfId="0" applyFill="1" applyBorder="1" applyAlignment="1">
      <alignment horizontal="center" vertical="center"/>
    </xf>
    <xf numFmtId="0" fontId="26" fillId="4" borderId="0" xfId="0" applyFont="1" applyFill="1" applyAlignment="1">
      <alignment horizontal="left" vertical="center"/>
    </xf>
    <xf numFmtId="0" fontId="0" fillId="2" borderId="1" xfId="0" applyFill="1" applyBorder="1" applyAlignment="1">
      <alignment horizontal="left" vertical="center" wrapText="1" indent="1"/>
    </xf>
    <xf numFmtId="0" fontId="0" fillId="2" borderId="1" xfId="0" applyFill="1" applyBorder="1" applyAlignment="1">
      <alignment vertical="center" wrapText="1"/>
    </xf>
    <xf numFmtId="0" fontId="0" fillId="2" borderId="1" xfId="0" applyFill="1" applyBorder="1" applyAlignment="1">
      <alignment horizontal="left" vertical="center" wrapText="1"/>
    </xf>
    <xf numFmtId="166" fontId="14" fillId="2" borderId="0" xfId="2"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left" vertical="center"/>
    </xf>
    <xf numFmtId="0" fontId="28" fillId="0" borderId="0" xfId="0" applyFont="1"/>
    <xf numFmtId="0" fontId="0" fillId="4" borderId="0" xfId="0" applyFill="1"/>
    <xf numFmtId="0" fontId="0" fillId="4" borderId="0" xfId="0" applyFill="1" applyAlignment="1" applyProtection="1">
      <alignment horizontal="center" vertical="center"/>
      <protection locked="0"/>
    </xf>
    <xf numFmtId="0" fontId="2" fillId="4" borderId="0" xfId="0" applyFont="1" applyFill="1" applyAlignment="1">
      <alignment vertical="center"/>
    </xf>
    <xf numFmtId="0" fontId="31" fillId="0" borderId="0" xfId="0" applyFont="1" applyAlignment="1">
      <alignment horizontal="right" wrapText="1"/>
    </xf>
    <xf numFmtId="0" fontId="32" fillId="0" borderId="0" xfId="0" applyFont="1" applyAlignment="1">
      <alignment vertical="center"/>
    </xf>
    <xf numFmtId="0" fontId="0" fillId="0" borderId="36" xfId="0" applyBorder="1" applyAlignment="1">
      <alignment horizontal="center" vertical="center"/>
    </xf>
    <xf numFmtId="0" fontId="0" fillId="0" borderId="37" xfId="0" applyBorder="1" applyAlignment="1">
      <alignment horizontal="center" vertical="center"/>
    </xf>
    <xf numFmtId="0" fontId="33" fillId="0" borderId="0" xfId="0" applyFont="1" applyAlignment="1">
      <alignment vertical="center"/>
    </xf>
    <xf numFmtId="14" fontId="19" fillId="3" borderId="2" xfId="0" applyNumberFormat="1" applyFont="1" applyFill="1" applyBorder="1" applyAlignment="1" applyProtection="1">
      <alignment horizontal="center" vertical="center"/>
      <protection locked="0"/>
    </xf>
    <xf numFmtId="0" fontId="17" fillId="3" borderId="2" xfId="0" applyFont="1" applyFill="1" applyBorder="1" applyAlignment="1" applyProtection="1">
      <alignment horizontal="center" vertical="center"/>
      <protection locked="0"/>
    </xf>
    <xf numFmtId="0" fontId="22" fillId="4" borderId="1" xfId="3" applyFont="1" applyFill="1" applyBorder="1" applyAlignment="1">
      <alignment horizontal="center" vertical="center" wrapText="1"/>
    </xf>
    <xf numFmtId="2" fontId="22" fillId="4" borderId="1" xfId="3" applyNumberFormat="1" applyFont="1" applyFill="1" applyBorder="1" applyAlignment="1">
      <alignment horizontal="center" vertical="center" wrapText="1"/>
    </xf>
    <xf numFmtId="0" fontId="22" fillId="4" borderId="2" xfId="3" applyFont="1" applyFill="1" applyBorder="1" applyAlignment="1">
      <alignment horizontal="center" vertical="center" wrapText="1"/>
    </xf>
    <xf numFmtId="0" fontId="14" fillId="4" borderId="0" xfId="0" applyFont="1" applyFill="1" applyAlignment="1">
      <alignment horizontal="center" vertical="center" wrapText="1"/>
    </xf>
    <xf numFmtId="2" fontId="14" fillId="4" borderId="0" xfId="0" applyNumberFormat="1"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pplyProtection="1">
      <alignment horizontal="center" vertical="center"/>
      <protection locked="0"/>
    </xf>
    <xf numFmtId="0" fontId="0" fillId="0" borderId="0" xfId="0" applyProtection="1">
      <protection locked="0"/>
    </xf>
    <xf numFmtId="0" fontId="14" fillId="0" borderId="0" xfId="0" applyFont="1" applyAlignment="1">
      <alignment horizontal="center" vertical="center"/>
    </xf>
    <xf numFmtId="0" fontId="0" fillId="0" borderId="16" xfId="0" applyBorder="1"/>
    <xf numFmtId="0" fontId="0" fillId="0" borderId="65" xfId="0" applyBorder="1"/>
    <xf numFmtId="0" fontId="29" fillId="4" borderId="0" xfId="0" applyFont="1" applyFill="1" applyAlignment="1" applyProtection="1">
      <alignment horizontal="center" vertical="center"/>
      <protection locked="0"/>
    </xf>
    <xf numFmtId="0" fontId="0" fillId="0" borderId="65" xfId="0" applyBorder="1" applyAlignment="1">
      <alignment horizontal="center" vertical="center"/>
    </xf>
    <xf numFmtId="0" fontId="31" fillId="0" borderId="0" xfId="0" applyFont="1" applyAlignment="1">
      <alignment vertical="center" wrapText="1"/>
    </xf>
    <xf numFmtId="0" fontId="0" fillId="18" borderId="4" xfId="0" applyFill="1" applyBorder="1" applyAlignment="1" applyProtection="1">
      <alignment horizontal="center" vertical="center"/>
      <protection locked="0"/>
    </xf>
    <xf numFmtId="0" fontId="0" fillId="18" borderId="5" xfId="0" applyFill="1" applyBorder="1" applyAlignment="1" applyProtection="1">
      <alignment horizontal="center" vertical="center"/>
      <protection locked="0"/>
    </xf>
    <xf numFmtId="0" fontId="14" fillId="0" borderId="20" xfId="0" applyFont="1" applyBorder="1" applyAlignment="1">
      <alignment horizontal="center"/>
    </xf>
    <xf numFmtId="0" fontId="14" fillId="0" borderId="21" xfId="0" applyFont="1" applyBorder="1" applyAlignment="1">
      <alignment horizontal="center"/>
    </xf>
    <xf numFmtId="0" fontId="14" fillId="0" borderId="22" xfId="0" applyFont="1" applyBorder="1" applyAlignment="1">
      <alignment horizontal="center"/>
    </xf>
    <xf numFmtId="0" fontId="0" fillId="0" borderId="93" xfId="0" applyBorder="1" applyAlignment="1">
      <alignment horizontal="center" vertical="center"/>
    </xf>
    <xf numFmtId="0" fontId="0" fillId="18" borderId="95" xfId="0" applyFill="1" applyBorder="1" applyAlignment="1" applyProtection="1">
      <alignment horizontal="center" vertical="center"/>
      <protection locked="0"/>
    </xf>
    <xf numFmtId="0" fontId="0" fillId="18" borderId="96" xfId="0" applyFill="1" applyBorder="1" applyAlignment="1" applyProtection="1">
      <alignment horizontal="center" vertical="center"/>
      <protection locked="0"/>
    </xf>
    <xf numFmtId="0" fontId="0" fillId="0" borderId="69" xfId="0" applyBorder="1" applyAlignment="1">
      <alignment horizontal="center" vertical="center"/>
    </xf>
    <xf numFmtId="0" fontId="0" fillId="4" borderId="8" xfId="0" applyFill="1" applyBorder="1" applyAlignment="1" applyProtection="1">
      <alignment horizontal="center" vertical="center"/>
      <protection locked="0"/>
    </xf>
    <xf numFmtId="0" fontId="14" fillId="0" borderId="38" xfId="0" applyFont="1" applyBorder="1" applyAlignment="1">
      <alignment horizontal="center" vertical="center"/>
    </xf>
    <xf numFmtId="0" fontId="14" fillId="0" borderId="39" xfId="0" applyFont="1" applyBorder="1" applyAlignment="1">
      <alignment horizontal="center" vertical="center"/>
    </xf>
    <xf numFmtId="0" fontId="14" fillId="0" borderId="98" xfId="0" applyFont="1" applyBorder="1" applyAlignment="1">
      <alignment horizontal="center" vertical="center"/>
    </xf>
    <xf numFmtId="0" fontId="0" fillId="0" borderId="1" xfId="0" applyBorder="1" applyAlignment="1">
      <alignment horizontal="center" vertical="center"/>
    </xf>
    <xf numFmtId="0" fontId="0" fillId="11" borderId="44" xfId="0" applyFill="1" applyBorder="1" applyAlignment="1">
      <alignment vertical="center"/>
    </xf>
    <xf numFmtId="0" fontId="0" fillId="11" borderId="45" xfId="0" applyFill="1" applyBorder="1" applyAlignment="1">
      <alignment vertical="center"/>
    </xf>
    <xf numFmtId="166" fontId="24" fillId="11" borderId="8" xfId="2" applyNumberFormat="1" applyFont="1" applyFill="1" applyBorder="1" applyAlignment="1">
      <alignment horizontal="center" vertical="center" wrapText="1"/>
    </xf>
    <xf numFmtId="0" fontId="0" fillId="11" borderId="0" xfId="0" applyFill="1" applyAlignment="1">
      <alignment vertical="center"/>
    </xf>
    <xf numFmtId="0" fontId="0" fillId="11" borderId="47" xfId="0" applyFill="1" applyBorder="1" applyAlignment="1">
      <alignment vertical="center"/>
    </xf>
    <xf numFmtId="0" fontId="0" fillId="11" borderId="50" xfId="0" applyFill="1" applyBorder="1" applyAlignment="1">
      <alignment vertical="center"/>
    </xf>
    <xf numFmtId="0" fontId="0" fillId="11" borderId="28" xfId="0" applyFill="1" applyBorder="1" applyAlignment="1">
      <alignment vertical="center"/>
    </xf>
    <xf numFmtId="2" fontId="0" fillId="0" borderId="1" xfId="0" applyNumberFormat="1" applyBorder="1" applyAlignment="1">
      <alignment horizontal="center" vertical="center"/>
    </xf>
    <xf numFmtId="0" fontId="0" fillId="0" borderId="50" xfId="0" applyBorder="1"/>
    <xf numFmtId="0" fontId="0" fillId="4" borderId="50" xfId="0" applyFill="1" applyBorder="1"/>
    <xf numFmtId="0" fontId="0" fillId="0" borderId="14" xfId="0" applyBorder="1" applyAlignment="1" applyProtection="1">
      <alignment vertical="center"/>
      <protection hidden="1"/>
    </xf>
    <xf numFmtId="1" fontId="43" fillId="0" borderId="0" xfId="0" applyNumberFormat="1" applyFont="1" applyAlignment="1">
      <alignment horizontal="center" vertical="center"/>
    </xf>
    <xf numFmtId="0" fontId="43" fillId="0" borderId="0" xfId="0" applyFont="1" applyAlignment="1">
      <alignment horizontal="center" vertical="center"/>
    </xf>
    <xf numFmtId="0" fontId="0" fillId="0" borderId="85" xfId="0" applyBorder="1" applyAlignment="1">
      <alignment horizontal="center" vertical="center"/>
    </xf>
    <xf numFmtId="0" fontId="0" fillId="19" borderId="0" xfId="0" applyFill="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0" fontId="0" fillId="8" borderId="81" xfId="0" applyFill="1" applyBorder="1" applyAlignment="1">
      <alignment horizontal="center" vertical="center"/>
    </xf>
    <xf numFmtId="0" fontId="0" fillId="19" borderId="26" xfId="0" applyFill="1" applyBorder="1" applyAlignment="1">
      <alignment horizontal="center" vertical="center"/>
    </xf>
    <xf numFmtId="0" fontId="0" fillId="8" borderId="82" xfId="0" applyFill="1" applyBorder="1" applyAlignment="1">
      <alignment horizontal="center" vertical="center"/>
    </xf>
    <xf numFmtId="0" fontId="0" fillId="19" borderId="34" xfId="0" applyFill="1" applyBorder="1" applyAlignment="1">
      <alignment horizontal="center" vertical="center"/>
    </xf>
    <xf numFmtId="1" fontId="14" fillId="0" borderId="1" xfId="0" applyNumberFormat="1" applyFont="1" applyBorder="1" applyAlignment="1">
      <alignment horizontal="center" vertical="center"/>
    </xf>
    <xf numFmtId="0" fontId="0" fillId="19" borderId="3" xfId="0" applyFill="1" applyBorder="1" applyAlignment="1">
      <alignment horizontal="center" vertical="center"/>
    </xf>
    <xf numFmtId="0" fontId="0" fillId="19" borderId="65" xfId="0" applyFill="1" applyBorder="1" applyAlignment="1">
      <alignment horizontal="center" vertical="center"/>
    </xf>
    <xf numFmtId="0" fontId="0" fillId="19" borderId="16" xfId="0" applyFill="1" applyBorder="1" applyAlignment="1">
      <alignment horizontal="center" vertical="center"/>
    </xf>
    <xf numFmtId="1" fontId="39" fillId="10" borderId="1" xfId="0" applyNumberFormat="1" applyFont="1" applyFill="1" applyBorder="1" applyAlignment="1">
      <alignment horizontal="center" vertical="center"/>
    </xf>
    <xf numFmtId="0" fontId="0" fillId="0" borderId="88" xfId="0" applyBorder="1" applyAlignment="1">
      <alignment horizontal="center" vertical="center"/>
    </xf>
    <xf numFmtId="0" fontId="0" fillId="19" borderId="8" xfId="0" applyFill="1" applyBorder="1" applyAlignment="1">
      <alignment horizontal="center" vertical="center"/>
    </xf>
    <xf numFmtId="2" fontId="0" fillId="0" borderId="90" xfId="0" applyNumberFormat="1" applyBorder="1" applyAlignment="1">
      <alignment horizontal="center" vertical="center"/>
    </xf>
    <xf numFmtId="2" fontId="0" fillId="0" borderId="91" xfId="0" applyNumberFormat="1" applyBorder="1" applyAlignment="1">
      <alignment horizontal="center" vertical="center"/>
    </xf>
    <xf numFmtId="0" fontId="0" fillId="8" borderId="83" xfId="0" applyFill="1" applyBorder="1" applyAlignment="1">
      <alignment horizontal="center" vertical="center"/>
    </xf>
    <xf numFmtId="0" fontId="0" fillId="19" borderId="67" xfId="0" applyFill="1" applyBorder="1" applyAlignment="1">
      <alignment horizontal="center" vertical="center"/>
    </xf>
    <xf numFmtId="2" fontId="0" fillId="8" borderId="84" xfId="0" applyNumberFormat="1" applyFill="1" applyBorder="1" applyAlignment="1">
      <alignment horizontal="center" vertical="center"/>
    </xf>
    <xf numFmtId="0" fontId="0" fillId="19" borderId="32" xfId="0" applyFill="1" applyBorder="1" applyAlignment="1">
      <alignment horizontal="center" vertical="center"/>
    </xf>
    <xf numFmtId="0" fontId="0" fillId="0" borderId="89" xfId="0" applyBorder="1" applyAlignment="1">
      <alignment horizontal="center" vertical="center"/>
    </xf>
    <xf numFmtId="2" fontId="0" fillId="0" borderId="92" xfId="0" applyNumberFormat="1" applyBorder="1" applyAlignment="1">
      <alignment horizontal="center" vertical="center"/>
    </xf>
    <xf numFmtId="0" fontId="0" fillId="0" borderId="18"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7" fillId="0" borderId="0" xfId="0" applyFont="1"/>
    <xf numFmtId="0" fontId="50" fillId="0" borderId="0" xfId="0" applyFont="1" applyAlignment="1">
      <alignment horizontal="centerContinuous"/>
    </xf>
    <xf numFmtId="0" fontId="0" fillId="0" borderId="0" xfId="0" applyAlignment="1">
      <alignment horizontal="centerContinuous"/>
    </xf>
    <xf numFmtId="0" fontId="51" fillId="24" borderId="0" xfId="0" applyFont="1" applyFill="1" applyAlignment="1">
      <alignment horizontal="center"/>
    </xf>
    <xf numFmtId="0" fontId="7" fillId="4" borderId="0" xfId="0" applyFont="1" applyFill="1"/>
    <xf numFmtId="0" fontId="0" fillId="4" borderId="0" xfId="0" applyFill="1" applyAlignment="1">
      <alignment horizontal="centerContinuous"/>
    </xf>
    <xf numFmtId="14" fontId="52" fillId="26" borderId="0" xfId="0" applyNumberFormat="1" applyFont="1" applyFill="1" applyAlignment="1">
      <alignment horizontal="center" vertical="center"/>
    </xf>
    <xf numFmtId="0" fontId="53" fillId="0" borderId="0" xfId="0" applyFont="1" applyAlignment="1">
      <alignment horizontal="centerContinuous"/>
    </xf>
    <xf numFmtId="0" fontId="54" fillId="4" borderId="0" xfId="0" applyFont="1" applyFill="1" applyAlignment="1">
      <alignment horizontal="center" vertical="center"/>
    </xf>
    <xf numFmtId="0" fontId="56" fillId="0" borderId="38" xfId="0" applyFont="1" applyBorder="1" applyAlignment="1">
      <alignment horizontal="center" vertical="center"/>
    </xf>
    <xf numFmtId="0" fontId="56" fillId="0" borderId="108" xfId="0" applyFont="1" applyBorder="1" applyAlignment="1">
      <alignment horizontal="center" vertical="center"/>
    </xf>
    <xf numFmtId="0" fontId="56" fillId="0" borderId="39" xfId="0" applyFont="1" applyBorder="1" applyAlignment="1">
      <alignment horizontal="center" vertical="center"/>
    </xf>
    <xf numFmtId="0" fontId="40" fillId="4" borderId="0" xfId="0" applyFont="1" applyFill="1"/>
    <xf numFmtId="0" fontId="27" fillId="0" borderId="0" xfId="0" applyFont="1" applyAlignment="1">
      <alignment horizontal="left" vertical="center"/>
    </xf>
    <xf numFmtId="0" fontId="15" fillId="4" borderId="50" xfId="0" applyFont="1" applyFill="1" applyBorder="1" applyAlignment="1" applyProtection="1">
      <alignment horizontal="center" vertical="center"/>
      <protection locked="0"/>
    </xf>
    <xf numFmtId="0" fontId="15" fillId="4" borderId="52" xfId="0" applyFont="1" applyFill="1" applyBorder="1" applyAlignment="1" applyProtection="1">
      <alignment horizontal="center" vertical="center"/>
      <protection locked="0"/>
    </xf>
    <xf numFmtId="0" fontId="19" fillId="4" borderId="52" xfId="0" applyFont="1" applyFill="1" applyBorder="1" applyAlignment="1" applyProtection="1">
      <alignment horizontal="center" vertical="center" wrapText="1"/>
      <protection locked="0"/>
    </xf>
    <xf numFmtId="165" fontId="19" fillId="4" borderId="52" xfId="0" applyNumberFormat="1" applyFont="1" applyFill="1" applyBorder="1" applyAlignment="1" applyProtection="1">
      <alignment horizontal="center" vertical="center" wrapText="1"/>
      <protection locked="0"/>
    </xf>
    <xf numFmtId="0" fontId="15" fillId="4" borderId="42"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165" fontId="19" fillId="4" borderId="1" xfId="0" applyNumberFormat="1" applyFont="1" applyFill="1" applyBorder="1" applyAlignment="1" applyProtection="1">
      <alignment horizontal="center" vertical="center" wrapText="1"/>
      <protection locked="0"/>
    </xf>
    <xf numFmtId="0" fontId="15" fillId="4" borderId="99"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wrapText="1"/>
      <protection locked="0"/>
    </xf>
    <xf numFmtId="165" fontId="19" fillId="4" borderId="17" xfId="0" applyNumberFormat="1" applyFont="1" applyFill="1" applyBorder="1" applyAlignment="1" applyProtection="1">
      <alignment horizontal="center" vertical="center" wrapText="1"/>
      <protection locked="0"/>
    </xf>
    <xf numFmtId="0" fontId="15" fillId="4" borderId="104"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9" fillId="4" borderId="15" xfId="0" applyFont="1" applyFill="1" applyBorder="1" applyAlignment="1" applyProtection="1">
      <alignment horizontal="center" vertical="center" wrapText="1"/>
      <protection locked="0"/>
    </xf>
    <xf numFmtId="165" fontId="19" fillId="4" borderId="15" xfId="0" applyNumberFormat="1" applyFont="1" applyFill="1" applyBorder="1" applyAlignment="1" applyProtection="1">
      <alignment horizontal="center" vertical="center" wrapText="1"/>
      <protection locked="0"/>
    </xf>
    <xf numFmtId="0" fontId="15" fillId="4" borderId="45" xfId="0" applyFont="1" applyFill="1" applyBorder="1" applyAlignment="1" applyProtection="1">
      <alignment horizontal="center" vertical="center"/>
      <protection locked="0"/>
    </xf>
    <xf numFmtId="0" fontId="19" fillId="4" borderId="18" xfId="0" applyFont="1" applyFill="1" applyBorder="1" applyAlignment="1" applyProtection="1">
      <alignment horizontal="center" vertical="center" wrapText="1"/>
      <protection locked="0"/>
    </xf>
    <xf numFmtId="0" fontId="15" fillId="4" borderId="14" xfId="0" applyFont="1" applyFill="1" applyBorder="1" applyAlignment="1" applyProtection="1">
      <alignment horizontal="center" vertical="center"/>
      <protection locked="0"/>
    </xf>
    <xf numFmtId="0" fontId="19" fillId="4" borderId="14" xfId="0" applyFont="1" applyFill="1" applyBorder="1" applyAlignment="1" applyProtection="1">
      <alignment horizontal="center" vertical="center" wrapText="1"/>
      <protection locked="0"/>
    </xf>
    <xf numFmtId="165" fontId="19" fillId="4" borderId="14" xfId="0" applyNumberFormat="1"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wrapText="1"/>
      <protection locked="0"/>
    </xf>
    <xf numFmtId="165" fontId="19" fillId="4" borderId="18" xfId="0" applyNumberFormat="1" applyFont="1" applyFill="1" applyBorder="1" applyAlignment="1" applyProtection="1">
      <alignment horizontal="center" vertical="center" wrapText="1"/>
      <protection locked="0"/>
    </xf>
    <xf numFmtId="0" fontId="0" fillId="2" borderId="15" xfId="0" applyFill="1" applyBorder="1" applyAlignment="1" applyProtection="1">
      <alignment horizontal="center" vertical="center"/>
      <protection locked="0"/>
    </xf>
    <xf numFmtId="0" fontId="0" fillId="2" borderId="15" xfId="0" applyFill="1" applyBorder="1" applyAlignment="1" applyProtection="1">
      <alignment horizontal="center" vertical="center" wrapText="1"/>
      <protection locked="0"/>
    </xf>
    <xf numFmtId="0" fontId="15" fillId="4" borderId="28"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14" fillId="2" borderId="105"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29" xfId="0" applyFont="1" applyFill="1" applyBorder="1" applyAlignment="1">
      <alignment horizontal="center" vertical="center" wrapText="1"/>
    </xf>
    <xf numFmtId="0" fontId="14" fillId="2" borderId="106" xfId="0" applyFont="1" applyFill="1" applyBorder="1" applyAlignment="1">
      <alignment horizontal="center" vertical="center"/>
    </xf>
    <xf numFmtId="0" fontId="0" fillId="2" borderId="104" xfId="0" applyFill="1" applyBorder="1" applyAlignment="1" applyProtection="1">
      <alignment horizontal="center" vertical="center"/>
      <protection locked="0"/>
    </xf>
    <xf numFmtId="0" fontId="15" fillId="4" borderId="28" xfId="0" applyFont="1" applyFill="1" applyBorder="1" applyAlignment="1" applyProtection="1">
      <alignment horizontal="center"/>
      <protection locked="0"/>
    </xf>
    <xf numFmtId="0" fontId="16" fillId="4" borderId="14"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wrapText="1"/>
      <protection locked="0"/>
    </xf>
    <xf numFmtId="2" fontId="24" fillId="11" borderId="8" xfId="2" applyNumberFormat="1" applyFont="1" applyFill="1" applyBorder="1" applyAlignment="1">
      <alignment horizontal="center" vertical="center" wrapText="1"/>
    </xf>
    <xf numFmtId="14" fontId="17" fillId="4" borderId="2" xfId="0" applyNumberFormat="1" applyFont="1" applyFill="1" applyBorder="1" applyAlignment="1">
      <alignment horizontal="center" vertical="center"/>
    </xf>
    <xf numFmtId="2" fontId="0" fillId="19" borderId="3" xfId="0" applyNumberFormat="1" applyFill="1" applyBorder="1" applyAlignment="1">
      <alignment horizontal="center" vertical="center"/>
    </xf>
    <xf numFmtId="0" fontId="0" fillId="11" borderId="44" xfId="0" applyFill="1" applyBorder="1" applyAlignment="1">
      <alignment horizontal="center" vertical="center"/>
    </xf>
    <xf numFmtId="0" fontId="0" fillId="11" borderId="47" xfId="0" applyFill="1" applyBorder="1" applyAlignment="1">
      <alignment horizontal="center" vertical="center"/>
    </xf>
    <xf numFmtId="0" fontId="0" fillId="0" borderId="1" xfId="0" applyBorder="1" applyAlignment="1">
      <alignment horizontal="left" vertical="center"/>
    </xf>
    <xf numFmtId="0" fontId="14" fillId="0" borderId="0" xfId="0" applyFont="1" applyAlignment="1">
      <alignment wrapText="1"/>
    </xf>
    <xf numFmtId="0" fontId="14" fillId="0" borderId="0" xfId="0" applyFont="1"/>
    <xf numFmtId="0" fontId="20" fillId="5" borderId="59" xfId="0" applyFont="1" applyFill="1" applyBorder="1" applyAlignment="1">
      <alignment horizontal="center" vertical="center"/>
    </xf>
    <xf numFmtId="0" fontId="14" fillId="5" borderId="0" xfId="0" applyFont="1" applyFill="1" applyAlignment="1">
      <alignment vertical="center"/>
    </xf>
    <xf numFmtId="0" fontId="20" fillId="5" borderId="0" xfId="0" applyFont="1" applyFill="1" applyAlignment="1">
      <alignment horizontal="center" vertical="center"/>
    </xf>
    <xf numFmtId="0" fontId="14" fillId="5" borderId="11" xfId="0" applyFont="1" applyFill="1" applyBorder="1"/>
    <xf numFmtId="0" fontId="20" fillId="28" borderId="115" xfId="0" applyFont="1" applyFill="1" applyBorder="1" applyAlignment="1">
      <alignment horizontal="center" vertical="center"/>
    </xf>
    <xf numFmtId="0" fontId="20" fillId="28" borderId="53" xfId="0" applyFont="1" applyFill="1" applyBorder="1" applyAlignment="1">
      <alignment horizontal="center" vertical="center"/>
    </xf>
    <xf numFmtId="0" fontId="20" fillId="28" borderId="116" xfId="0" applyFont="1" applyFill="1" applyBorder="1" applyAlignment="1">
      <alignment horizontal="center" vertical="center"/>
    </xf>
    <xf numFmtId="0" fontId="20" fillId="28" borderId="12" xfId="0" applyFont="1" applyFill="1" applyBorder="1" applyAlignment="1">
      <alignment horizontal="center" vertical="center"/>
    </xf>
    <xf numFmtId="0" fontId="20" fillId="28" borderId="7" xfId="0" applyFont="1" applyFill="1" applyBorder="1" applyAlignment="1">
      <alignment horizontal="center" vertical="center"/>
    </xf>
    <xf numFmtId="0" fontId="20" fillId="28" borderId="112" xfId="0" applyFont="1" applyFill="1" applyBorder="1" applyAlignment="1">
      <alignment horizontal="center" vertical="center"/>
    </xf>
    <xf numFmtId="0" fontId="20" fillId="28" borderId="10" xfId="0" applyFont="1" applyFill="1" applyBorder="1" applyAlignment="1">
      <alignment horizontal="center" vertical="center"/>
    </xf>
    <xf numFmtId="0" fontId="20" fillId="28" borderId="114" xfId="0" applyFont="1" applyFill="1" applyBorder="1" applyAlignment="1">
      <alignment horizontal="center" vertical="center"/>
    </xf>
    <xf numFmtId="0" fontId="20" fillId="28" borderId="111" xfId="0" applyFont="1" applyFill="1" applyBorder="1" applyAlignment="1">
      <alignment horizontal="center" vertical="center"/>
    </xf>
    <xf numFmtId="0" fontId="69" fillId="28" borderId="6" xfId="0" applyFont="1" applyFill="1" applyBorder="1" applyAlignment="1">
      <alignment horizontal="center" vertical="center"/>
    </xf>
    <xf numFmtId="0" fontId="69" fillId="28" borderId="117" xfId="0" applyFont="1" applyFill="1" applyBorder="1" applyAlignment="1">
      <alignment horizontal="center" vertical="center"/>
    </xf>
    <xf numFmtId="0" fontId="69" fillId="28" borderId="9" xfId="0" applyFont="1" applyFill="1" applyBorder="1" applyAlignment="1">
      <alignment horizontal="center" vertical="center"/>
    </xf>
    <xf numFmtId="166" fontId="24" fillId="11" borderId="8" xfId="2" applyNumberFormat="1" applyFont="1" applyFill="1" applyBorder="1" applyAlignment="1">
      <alignment horizontal="left" vertical="center" wrapText="1"/>
    </xf>
    <xf numFmtId="0" fontId="0" fillId="6" borderId="0" xfId="0" applyFill="1" applyAlignment="1">
      <alignment horizontal="left" vertical="center" wrapText="1"/>
    </xf>
    <xf numFmtId="0" fontId="39" fillId="11" borderId="44" xfId="0" applyFont="1" applyFill="1" applyBorder="1" applyAlignment="1">
      <alignment horizontal="left" vertical="center"/>
    </xf>
    <xf numFmtId="0" fontId="39" fillId="11" borderId="47" xfId="0" applyFont="1" applyFill="1" applyBorder="1" applyAlignment="1">
      <alignment horizontal="left" vertical="center"/>
    </xf>
    <xf numFmtId="0" fontId="39" fillId="0" borderId="0" xfId="0" applyFont="1" applyAlignment="1">
      <alignment horizontal="left" vertical="center"/>
    </xf>
    <xf numFmtId="2" fontId="0" fillId="0" borderId="0" xfId="0" applyNumberFormat="1" applyAlignment="1">
      <alignment horizontal="left" vertical="center"/>
    </xf>
    <xf numFmtId="0" fontId="0" fillId="11" borderId="44" xfId="0" applyFill="1" applyBorder="1" applyAlignment="1">
      <alignment horizontal="left" vertical="center"/>
    </xf>
    <xf numFmtId="0" fontId="0" fillId="11" borderId="47" xfId="0" applyFill="1" applyBorder="1" applyAlignment="1">
      <alignment horizontal="left" vertical="center"/>
    </xf>
    <xf numFmtId="0" fontId="0" fillId="0" borderId="118" xfId="0" applyBorder="1" applyAlignment="1">
      <alignment horizontal="center" vertical="center"/>
    </xf>
    <xf numFmtId="167" fontId="70" fillId="0" borderId="1" xfId="5" applyBorder="1" applyAlignment="1">
      <alignment horizontal="center" vertical="center"/>
    </xf>
    <xf numFmtId="0" fontId="0" fillId="0" borderId="118" xfId="0" applyBorder="1" applyAlignment="1">
      <alignment horizontal="left" vertical="center"/>
    </xf>
    <xf numFmtId="167" fontId="70" fillId="0" borderId="1" xfId="5" applyBorder="1" applyAlignment="1">
      <alignment horizontal="left" vertical="center"/>
    </xf>
    <xf numFmtId="2" fontId="0" fillId="0" borderId="118" xfId="0" applyNumberFormat="1" applyBorder="1" applyAlignment="1">
      <alignment horizontal="center" vertical="center"/>
    </xf>
    <xf numFmtId="0" fontId="71" fillId="5" borderId="1" xfId="0" applyFont="1" applyFill="1" applyBorder="1" applyAlignment="1">
      <alignment horizontal="left" vertical="center"/>
    </xf>
    <xf numFmtId="0" fontId="71" fillId="5" borderId="1" xfId="0" applyFont="1" applyFill="1" applyBorder="1" applyAlignment="1">
      <alignment horizontal="center" vertical="center"/>
    </xf>
    <xf numFmtId="0" fontId="37" fillId="0" borderId="1" xfId="0" applyFont="1" applyBorder="1" applyAlignment="1">
      <alignment horizontal="left" vertical="center"/>
    </xf>
    <xf numFmtId="0" fontId="57" fillId="0" borderId="1" xfId="0" applyFont="1" applyBorder="1" applyAlignment="1">
      <alignment horizontal="center" vertical="center" wrapText="1"/>
    </xf>
    <xf numFmtId="2" fontId="57" fillId="0" borderId="1" xfId="0" applyNumberFormat="1" applyFont="1" applyBorder="1" applyAlignment="1">
      <alignment horizontal="center" vertical="center" wrapText="1"/>
    </xf>
    <xf numFmtId="0" fontId="57" fillId="0" borderId="1" xfId="0" applyFont="1" applyBorder="1" applyAlignment="1">
      <alignment horizontal="left" vertical="center" wrapText="1"/>
    </xf>
    <xf numFmtId="2" fontId="70" fillId="0" borderId="1" xfId="5" applyNumberFormat="1" applyBorder="1" applyAlignment="1">
      <alignment horizontal="center" vertical="center"/>
    </xf>
    <xf numFmtId="166" fontId="72" fillId="11" borderId="8" xfId="2" applyNumberFormat="1" applyFont="1" applyFill="1" applyBorder="1" applyAlignment="1">
      <alignment horizontal="center" vertical="center" wrapText="1"/>
    </xf>
    <xf numFmtId="0" fontId="71" fillId="6" borderId="0" xfId="0" applyFont="1" applyFill="1" applyAlignment="1">
      <alignment horizontal="center" vertical="center" wrapText="1"/>
    </xf>
    <xf numFmtId="0" fontId="71" fillId="0" borderId="1" xfId="0" applyFont="1" applyBorder="1" applyAlignment="1">
      <alignment horizontal="center" vertical="center"/>
    </xf>
    <xf numFmtId="0" fontId="71" fillId="0" borderId="118" xfId="0" applyFont="1" applyBorder="1" applyAlignment="1">
      <alignment horizontal="center" vertical="center"/>
    </xf>
    <xf numFmtId="0" fontId="71" fillId="0" borderId="0" xfId="0" applyFont="1" applyAlignment="1">
      <alignment horizontal="center" vertical="center"/>
    </xf>
    <xf numFmtId="167" fontId="73" fillId="0" borderId="1" xfId="5" applyFont="1" applyBorder="1" applyAlignment="1">
      <alignment horizontal="center" vertical="center"/>
    </xf>
    <xf numFmtId="166" fontId="71" fillId="0" borderId="0" xfId="2" applyNumberFormat="1" applyFont="1" applyAlignment="1">
      <alignment horizontal="center" vertical="center"/>
    </xf>
    <xf numFmtId="2" fontId="71" fillId="5" borderId="1" xfId="0" applyNumberFormat="1" applyFont="1" applyFill="1" applyBorder="1" applyAlignment="1">
      <alignment horizontal="center" vertical="center"/>
    </xf>
    <xf numFmtId="167" fontId="73" fillId="0" borderId="0" xfId="5" applyFont="1" applyAlignment="1">
      <alignment horizontal="center" vertical="center"/>
    </xf>
    <xf numFmtId="167" fontId="70" fillId="0" borderId="0" xfId="5" applyAlignment="1">
      <alignment horizontal="left" vertical="center"/>
    </xf>
    <xf numFmtId="167" fontId="70" fillId="0" borderId="0" xfId="5" applyAlignment="1">
      <alignment horizontal="center" vertical="center"/>
    </xf>
    <xf numFmtId="2" fontId="70" fillId="0" borderId="0" xfId="5" applyNumberFormat="1" applyAlignment="1">
      <alignment horizontal="center" vertical="center"/>
    </xf>
    <xf numFmtId="166" fontId="34" fillId="2" borderId="2" xfId="2" applyNumberFormat="1" applyFont="1" applyFill="1" applyBorder="1" applyAlignment="1">
      <alignment horizontal="center" vertical="center" wrapText="1"/>
    </xf>
    <xf numFmtId="166" fontId="35" fillId="2" borderId="41" xfId="2" applyNumberFormat="1" applyFont="1" applyFill="1" applyBorder="1" applyAlignment="1">
      <alignment horizontal="center" vertical="center" wrapText="1"/>
    </xf>
    <xf numFmtId="0" fontId="0" fillId="2" borderId="42" xfId="0" applyFill="1" applyBorder="1" applyAlignment="1">
      <alignment vertical="center"/>
    </xf>
    <xf numFmtId="166" fontId="24" fillId="0" borderId="2" xfId="2" applyNumberFormat="1" applyFont="1" applyBorder="1" applyAlignment="1">
      <alignment horizontal="center" vertical="center" wrapText="1"/>
    </xf>
    <xf numFmtId="166" fontId="24" fillId="0" borderId="41" xfId="2" applyNumberFormat="1" applyFont="1" applyBorder="1" applyAlignment="1">
      <alignment horizontal="center" vertical="center" wrapText="1"/>
    </xf>
    <xf numFmtId="166" fontId="24" fillId="0" borderId="41" xfId="2" applyNumberFormat="1" applyFont="1" applyBorder="1" applyAlignment="1">
      <alignment horizontal="left" vertical="center" wrapText="1"/>
    </xf>
    <xf numFmtId="166" fontId="34" fillId="11" borderId="19" xfId="2" applyNumberFormat="1" applyFont="1" applyFill="1" applyBorder="1" applyAlignment="1">
      <alignment horizontal="center" vertical="center" wrapText="1"/>
    </xf>
    <xf numFmtId="166" fontId="34" fillId="11" borderId="44" xfId="2" applyNumberFormat="1" applyFont="1" applyFill="1" applyBorder="1" applyAlignment="1">
      <alignment horizontal="center" vertical="center" wrapText="1"/>
    </xf>
    <xf numFmtId="0" fontId="18" fillId="0" borderId="19"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28" xfId="0" applyFont="1" applyBorder="1" applyAlignment="1">
      <alignment horizontal="center" vertical="center"/>
    </xf>
    <xf numFmtId="0" fontId="36" fillId="3" borderId="2" xfId="0" applyFont="1" applyFill="1" applyBorder="1" applyAlignment="1">
      <alignment horizontal="center" vertical="center"/>
    </xf>
    <xf numFmtId="0" fontId="36" fillId="3" borderId="41" xfId="0" applyFont="1" applyFill="1" applyBorder="1" applyAlignment="1">
      <alignment horizontal="center" vertical="center"/>
    </xf>
    <xf numFmtId="0" fontId="36" fillId="3" borderId="42" xfId="0" applyFont="1" applyFill="1" applyBorder="1" applyAlignment="1">
      <alignment horizontal="center" vertical="center"/>
    </xf>
    <xf numFmtId="0" fontId="32" fillId="6" borderId="13" xfId="0" applyFont="1" applyFill="1" applyBorder="1" applyAlignment="1">
      <alignment horizontal="center" vertical="center" wrapText="1"/>
    </xf>
    <xf numFmtId="0" fontId="32" fillId="6" borderId="30" xfId="0" applyFont="1" applyFill="1" applyBorder="1" applyAlignment="1">
      <alignment horizontal="center" vertical="center" wrapText="1"/>
    </xf>
    <xf numFmtId="0" fontId="32" fillId="6" borderId="48" xfId="0" applyFont="1" applyFill="1" applyBorder="1" applyAlignment="1">
      <alignment horizontal="center" vertical="center" wrapText="1"/>
    </xf>
    <xf numFmtId="0" fontId="3" fillId="6" borderId="19" xfId="0" applyFont="1" applyFill="1" applyBorder="1" applyAlignment="1">
      <alignment horizontal="center" vertical="center"/>
    </xf>
    <xf numFmtId="0" fontId="3" fillId="6" borderId="44" xfId="0" applyFont="1" applyFill="1" applyBorder="1" applyAlignment="1">
      <alignment horizontal="center" vertical="center"/>
    </xf>
    <xf numFmtId="0" fontId="3" fillId="6" borderId="45" xfId="0" applyFont="1" applyFill="1" applyBorder="1" applyAlignment="1">
      <alignment horizontal="center" vertical="center"/>
    </xf>
    <xf numFmtId="0" fontId="3" fillId="6" borderId="49" xfId="0" applyFont="1" applyFill="1" applyBorder="1" applyAlignment="1">
      <alignment horizontal="center" vertical="center"/>
    </xf>
    <xf numFmtId="0" fontId="3" fillId="6" borderId="0" xfId="0" applyFont="1" applyFill="1" applyAlignment="1">
      <alignment horizontal="center" vertical="center"/>
    </xf>
    <xf numFmtId="0" fontId="3" fillId="6" borderId="50" xfId="0" applyFont="1" applyFill="1" applyBorder="1" applyAlignment="1">
      <alignment horizontal="center" vertical="center"/>
    </xf>
    <xf numFmtId="0" fontId="3" fillId="6" borderId="46" xfId="0" applyFont="1" applyFill="1" applyBorder="1" applyAlignment="1">
      <alignment horizontal="center" vertical="center"/>
    </xf>
    <xf numFmtId="0" fontId="3" fillId="6" borderId="47" xfId="0" applyFont="1" applyFill="1" applyBorder="1" applyAlignment="1">
      <alignment horizontal="center" vertical="center"/>
    </xf>
    <xf numFmtId="0" fontId="3" fillId="6" borderId="28" xfId="0" applyFont="1" applyFill="1" applyBorder="1" applyAlignment="1">
      <alignment horizontal="center" vertical="center"/>
    </xf>
    <xf numFmtId="0" fontId="0" fillId="16" borderId="19" xfId="0" applyFill="1" applyBorder="1" applyAlignment="1">
      <alignment horizontal="center"/>
    </xf>
    <xf numFmtId="0" fontId="0" fillId="16" borderId="49" xfId="0" applyFill="1" applyBorder="1" applyAlignment="1">
      <alignment horizontal="center"/>
    </xf>
    <xf numFmtId="0" fontId="0" fillId="16" borderId="46" xfId="0" applyFill="1" applyBorder="1" applyAlignment="1">
      <alignment horizontal="center"/>
    </xf>
    <xf numFmtId="0" fontId="37" fillId="23" borderId="13" xfId="0" applyFont="1" applyFill="1" applyBorder="1" applyAlignment="1">
      <alignment horizontal="center"/>
    </xf>
    <xf numFmtId="0" fontId="37" fillId="23" borderId="30" xfId="0" applyFont="1" applyFill="1" applyBorder="1" applyAlignment="1">
      <alignment horizontal="center"/>
    </xf>
    <xf numFmtId="0" fontId="37" fillId="23" borderId="48" xfId="0" applyFont="1" applyFill="1" applyBorder="1" applyAlignment="1">
      <alignment horizontal="center"/>
    </xf>
    <xf numFmtId="0" fontId="59" fillId="0" borderId="31" xfId="0" applyFont="1" applyBorder="1" applyAlignment="1">
      <alignment horizontal="center" vertical="center" wrapText="1"/>
    </xf>
    <xf numFmtId="0" fontId="59" fillId="0" borderId="32"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0" xfId="0" applyFont="1" applyAlignment="1">
      <alignment horizontal="center" vertical="center" wrapText="1"/>
    </xf>
    <xf numFmtId="0" fontId="59" fillId="0" borderId="3" xfId="0" applyFont="1" applyBorder="1" applyAlignment="1">
      <alignment horizontal="center" vertical="center" wrapText="1"/>
    </xf>
    <xf numFmtId="0" fontId="59" fillId="0" borderId="35"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7" xfId="0" applyFont="1" applyBorder="1" applyAlignment="1">
      <alignment horizontal="center" vertical="center" wrapText="1"/>
    </xf>
    <xf numFmtId="0" fontId="0" fillId="17" borderId="31" xfId="0" applyFill="1" applyBorder="1" applyAlignment="1">
      <alignment horizontal="center" vertical="center" wrapText="1"/>
    </xf>
    <xf numFmtId="0" fontId="0" fillId="17" borderId="34" xfId="0" applyFill="1" applyBorder="1" applyAlignment="1">
      <alignment horizontal="center" vertical="center" wrapText="1"/>
    </xf>
    <xf numFmtId="0" fontId="0" fillId="17" borderId="35" xfId="0" applyFill="1" applyBorder="1" applyAlignment="1">
      <alignment horizontal="center"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5" xfId="0" applyFill="1" applyBorder="1" applyAlignment="1">
      <alignment horizontal="center" vertical="center" wrapText="1"/>
    </xf>
    <xf numFmtId="0" fontId="0" fillId="13" borderId="34" xfId="0" applyFill="1" applyBorder="1" applyAlignment="1">
      <alignment horizontal="center" vertical="center" wrapText="1"/>
    </xf>
    <xf numFmtId="0" fontId="0" fillId="13" borderId="35" xfId="0" applyFill="1" applyBorder="1" applyAlignment="1">
      <alignment horizontal="center" vertical="center" wrapText="1"/>
    </xf>
    <xf numFmtId="0" fontId="0" fillId="14" borderId="31" xfId="0" applyFill="1" applyBorder="1" applyAlignment="1">
      <alignment horizontal="center" vertical="center" wrapText="1"/>
    </xf>
    <xf numFmtId="0" fontId="0" fillId="14" borderId="34" xfId="0" applyFill="1" applyBorder="1" applyAlignment="1">
      <alignment horizontal="center" vertical="center" wrapText="1"/>
    </xf>
    <xf numFmtId="0" fontId="0" fillId="14" borderId="35" xfId="0" applyFill="1" applyBorder="1" applyAlignment="1">
      <alignment horizontal="center" vertical="center" wrapText="1"/>
    </xf>
    <xf numFmtId="0" fontId="0" fillId="15" borderId="31" xfId="0" applyFill="1" applyBorder="1" applyAlignment="1">
      <alignment horizontal="center" vertical="center" wrapText="1"/>
    </xf>
    <xf numFmtId="0" fontId="0" fillId="15" borderId="34" xfId="0" applyFill="1" applyBorder="1" applyAlignment="1">
      <alignment horizontal="center" vertical="center" wrapText="1"/>
    </xf>
    <xf numFmtId="0" fontId="0" fillId="15" borderId="35" xfId="0" applyFill="1" applyBorder="1" applyAlignment="1">
      <alignment horizontal="center" vertical="center" wrapText="1"/>
    </xf>
    <xf numFmtId="0" fontId="40" fillId="4" borderId="0" xfId="0" applyFont="1" applyFill="1" applyAlignment="1">
      <alignment horizontal="center"/>
    </xf>
    <xf numFmtId="0" fontId="1" fillId="2" borderId="19"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0"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4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9" fillId="3" borderId="2" xfId="0" applyFont="1" applyFill="1" applyBorder="1" applyAlignment="1" applyProtection="1">
      <alignment horizontal="center" vertical="center"/>
      <protection locked="0"/>
    </xf>
    <xf numFmtId="0" fontId="19" fillId="3" borderId="42" xfId="0" applyFont="1" applyFill="1" applyBorder="1" applyAlignment="1" applyProtection="1">
      <alignment horizontal="center" vertical="center"/>
      <protection locked="0"/>
    </xf>
    <xf numFmtId="0" fontId="17" fillId="0" borderId="2"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37" fillId="2" borderId="2" xfId="0" applyFont="1" applyFill="1" applyBorder="1" applyAlignment="1">
      <alignment horizontal="center" vertical="center" wrapText="1"/>
    </xf>
    <xf numFmtId="0" fontId="37" fillId="2" borderId="41" xfId="0" applyFont="1" applyFill="1" applyBorder="1" applyAlignment="1">
      <alignment horizontal="center" vertical="center" wrapText="1"/>
    </xf>
    <xf numFmtId="0" fontId="37" fillId="2" borderId="42" xfId="0" applyFont="1" applyFill="1" applyBorder="1" applyAlignment="1">
      <alignment horizontal="center" vertical="center" wrapText="1"/>
    </xf>
    <xf numFmtId="0" fontId="37" fillId="23" borderId="2" xfId="0" applyFont="1" applyFill="1" applyBorder="1" applyAlignment="1">
      <alignment horizontal="center"/>
    </xf>
    <xf numFmtId="0" fontId="37" fillId="23" borderId="41" xfId="0" applyFont="1" applyFill="1" applyBorder="1" applyAlignment="1">
      <alignment horizontal="center"/>
    </xf>
    <xf numFmtId="0" fontId="37" fillId="23" borderId="42" xfId="0" applyFont="1" applyFill="1" applyBorder="1" applyAlignment="1">
      <alignment horizontal="center"/>
    </xf>
    <xf numFmtId="0" fontId="14" fillId="0" borderId="0" xfId="0" applyFont="1" applyAlignment="1">
      <alignment horizontal="center" vertical="center"/>
    </xf>
    <xf numFmtId="1" fontId="9" fillId="0" borderId="18" xfId="0" applyNumberFormat="1" applyFont="1" applyBorder="1" applyAlignment="1" applyProtection="1">
      <alignment horizontal="center" vertical="center"/>
      <protection hidden="1"/>
    </xf>
    <xf numFmtId="1" fontId="9" fillId="0" borderId="52" xfId="0" applyNumberFormat="1" applyFont="1" applyBorder="1" applyAlignment="1" applyProtection="1">
      <alignment horizontal="center" vertical="center"/>
      <protection hidden="1"/>
    </xf>
    <xf numFmtId="1" fontId="9" fillId="0" borderId="14" xfId="0" applyNumberFormat="1"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2" fontId="9" fillId="0" borderId="18" xfId="0" applyNumberFormat="1" applyFont="1" applyBorder="1" applyAlignment="1" applyProtection="1">
      <alignment horizontal="center" vertical="center"/>
      <protection hidden="1"/>
    </xf>
    <xf numFmtId="2" fontId="9" fillId="0" borderId="52" xfId="0" applyNumberFormat="1" applyFont="1" applyBorder="1" applyAlignment="1" applyProtection="1">
      <alignment horizontal="center" vertical="center"/>
      <protection hidden="1"/>
    </xf>
    <xf numFmtId="2" fontId="9" fillId="0" borderId="14" xfId="0" applyNumberFormat="1" applyFont="1" applyBorder="1" applyAlignment="1" applyProtection="1">
      <alignment horizontal="center" vertical="center"/>
      <protection hidden="1"/>
    </xf>
    <xf numFmtId="1" fontId="10" fillId="0" borderId="18" xfId="0" applyNumberFormat="1" applyFont="1" applyBorder="1" applyAlignment="1" applyProtection="1">
      <alignment horizontal="center" vertical="center"/>
      <protection hidden="1"/>
    </xf>
    <xf numFmtId="1" fontId="10" fillId="0" borderId="52" xfId="0" applyNumberFormat="1" applyFont="1" applyBorder="1" applyAlignment="1" applyProtection="1">
      <alignment horizontal="center" vertical="center"/>
      <protection hidden="1"/>
    </xf>
    <xf numFmtId="1" fontId="10" fillId="0" borderId="14" xfId="0" applyNumberFormat="1" applyFont="1" applyBorder="1" applyAlignment="1" applyProtection="1">
      <alignment horizontal="center" vertical="center"/>
      <protection hidden="1"/>
    </xf>
    <xf numFmtId="0" fontId="44" fillId="0" borderId="34" xfId="0" applyFont="1" applyBorder="1" applyAlignment="1">
      <alignment horizontal="center" vertical="center"/>
    </xf>
    <xf numFmtId="0" fontId="44" fillId="0" borderId="0" xfId="0" applyFont="1" applyAlignment="1">
      <alignment horizontal="center" vertical="center"/>
    </xf>
    <xf numFmtId="0" fontId="44" fillId="0" borderId="3" xfId="0" applyFont="1" applyBorder="1" applyAlignment="1">
      <alignment horizontal="center" vertical="center"/>
    </xf>
    <xf numFmtId="0" fontId="44" fillId="0" borderId="35" xfId="0" applyFont="1" applyBorder="1" applyAlignment="1">
      <alignment horizontal="center" vertical="center"/>
    </xf>
    <xf numFmtId="0" fontId="44" fillId="0" borderId="8" xfId="0" applyFont="1" applyBorder="1" applyAlignment="1">
      <alignment horizontal="center" vertical="center"/>
    </xf>
    <xf numFmtId="0" fontId="44" fillId="0" borderId="7" xfId="0" applyFont="1" applyBorder="1" applyAlignment="1">
      <alignment horizontal="center" vertical="center"/>
    </xf>
    <xf numFmtId="0" fontId="45" fillId="6" borderId="31" xfId="0" applyFont="1" applyFill="1" applyBorder="1" applyAlignment="1">
      <alignment horizontal="center" vertical="center"/>
    </xf>
    <xf numFmtId="0" fontId="45" fillId="6" borderId="32" xfId="0" applyFont="1" applyFill="1" applyBorder="1" applyAlignment="1">
      <alignment horizontal="center" vertical="center"/>
    </xf>
    <xf numFmtId="0" fontId="45" fillId="6" borderId="33" xfId="0" applyFont="1" applyFill="1" applyBorder="1" applyAlignment="1">
      <alignment horizontal="center" vertical="center"/>
    </xf>
    <xf numFmtId="0" fontId="45" fillId="6" borderId="34" xfId="0" applyFont="1" applyFill="1" applyBorder="1" applyAlignment="1">
      <alignment horizontal="center" vertical="center"/>
    </xf>
    <xf numFmtId="0" fontId="45" fillId="6" borderId="0" xfId="0" applyFont="1" applyFill="1" applyAlignment="1">
      <alignment horizontal="center" vertical="center"/>
    </xf>
    <xf numFmtId="0" fontId="45" fillId="6" borderId="3" xfId="0" applyFont="1" applyFill="1" applyBorder="1" applyAlignment="1">
      <alignment horizontal="center" vertical="center"/>
    </xf>
    <xf numFmtId="0" fontId="45" fillId="6" borderId="35" xfId="0" applyFont="1" applyFill="1" applyBorder="1" applyAlignment="1">
      <alignment horizontal="center" vertical="center"/>
    </xf>
    <xf numFmtId="0" fontId="45" fillId="6" borderId="8" xfId="0" applyFont="1" applyFill="1" applyBorder="1" applyAlignment="1">
      <alignment horizontal="center" vertical="center"/>
    </xf>
    <xf numFmtId="0" fontId="45" fillId="6" borderId="7" xfId="0" applyFont="1" applyFill="1" applyBorder="1" applyAlignment="1">
      <alignment horizontal="center" vertical="center"/>
    </xf>
    <xf numFmtId="0" fontId="46" fillId="0" borderId="31" xfId="0" applyFont="1" applyBorder="1" applyAlignment="1">
      <alignment horizontal="center" vertical="center"/>
    </xf>
    <xf numFmtId="0" fontId="46" fillId="0" borderId="32" xfId="0" applyFont="1" applyBorder="1" applyAlignment="1">
      <alignment horizontal="center" vertical="center"/>
    </xf>
    <xf numFmtId="0" fontId="46" fillId="0" borderId="33" xfId="0" applyFont="1" applyBorder="1" applyAlignment="1">
      <alignment horizontal="center" vertical="center"/>
    </xf>
    <xf numFmtId="0" fontId="46" fillId="0" borderId="34" xfId="0" applyFont="1" applyBorder="1" applyAlignment="1">
      <alignment horizontal="center" vertical="center"/>
    </xf>
    <xf numFmtId="0" fontId="46" fillId="0" borderId="0" xfId="0" applyFont="1" applyAlignment="1">
      <alignment horizontal="center" vertical="center"/>
    </xf>
    <xf numFmtId="0" fontId="46" fillId="0" borderId="3" xfId="0" applyFont="1" applyBorder="1" applyAlignment="1">
      <alignment horizontal="center" vertical="center"/>
    </xf>
    <xf numFmtId="0" fontId="46" fillId="0" borderId="35" xfId="0" applyFont="1" applyBorder="1" applyAlignment="1">
      <alignment horizontal="center" vertical="center"/>
    </xf>
    <xf numFmtId="0" fontId="46" fillId="0" borderId="8" xfId="0" applyFont="1" applyBorder="1" applyAlignment="1">
      <alignment horizontal="center" vertical="center"/>
    </xf>
    <xf numFmtId="0" fontId="46" fillId="0" borderId="7" xfId="0" applyFont="1" applyBorder="1" applyAlignment="1">
      <alignment horizontal="center" vertical="center"/>
    </xf>
    <xf numFmtId="0" fontId="39" fillId="9" borderId="75" xfId="0" applyFont="1" applyFill="1" applyBorder="1" applyAlignment="1">
      <alignment horizontal="center" vertical="center"/>
    </xf>
    <xf numFmtId="0" fontId="39" fillId="9" borderId="76" xfId="0" applyFont="1" applyFill="1" applyBorder="1" applyAlignment="1">
      <alignment horizontal="center" vertical="center"/>
    </xf>
    <xf numFmtId="0" fontId="39" fillId="9" borderId="77" xfId="0" applyFont="1" applyFill="1" applyBorder="1" applyAlignment="1">
      <alignment horizontal="center" vertical="center"/>
    </xf>
    <xf numFmtId="0" fontId="39" fillId="9" borderId="43" xfId="0" applyFont="1" applyFill="1" applyBorder="1" applyAlignment="1">
      <alignment horizontal="center" vertical="center"/>
    </xf>
    <xf numFmtId="0" fontId="39" fillId="9" borderId="78" xfId="0" applyFont="1" applyFill="1" applyBorder="1" applyAlignment="1">
      <alignment horizontal="center" vertical="center"/>
    </xf>
    <xf numFmtId="0" fontId="39" fillId="9" borderId="40" xfId="0" applyFont="1" applyFill="1" applyBorder="1" applyAlignment="1">
      <alignment horizontal="center" vertical="center"/>
    </xf>
    <xf numFmtId="0" fontId="39" fillId="9" borderId="79" xfId="0" applyFont="1" applyFill="1" applyBorder="1" applyAlignment="1">
      <alignment horizontal="center" vertical="center"/>
    </xf>
    <xf numFmtId="0" fontId="39" fillId="9" borderId="25" xfId="0" applyFont="1" applyFill="1" applyBorder="1" applyAlignment="1">
      <alignment horizontal="center" vertical="center"/>
    </xf>
    <xf numFmtId="0" fontId="39" fillId="9" borderId="80" xfId="0" applyFont="1" applyFill="1" applyBorder="1" applyAlignment="1">
      <alignment horizontal="center" vertical="center"/>
    </xf>
    <xf numFmtId="0" fontId="33" fillId="9" borderId="31" xfId="0" applyFont="1" applyFill="1" applyBorder="1" applyAlignment="1">
      <alignment horizontal="center" vertical="center"/>
    </xf>
    <xf numFmtId="0" fontId="33" fillId="9" borderId="32"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35" xfId="0" applyFont="1" applyFill="1" applyBorder="1" applyAlignment="1">
      <alignment horizontal="center" vertical="center"/>
    </xf>
    <xf numFmtId="0" fontId="33" fillId="9" borderId="8" xfId="0" applyFont="1" applyFill="1" applyBorder="1" applyAlignment="1">
      <alignment horizontal="center" vertical="center"/>
    </xf>
    <xf numFmtId="0" fontId="33" fillId="9" borderId="69" xfId="0" applyFont="1" applyFill="1" applyBorder="1" applyAlignment="1">
      <alignment horizontal="center" vertical="center"/>
    </xf>
    <xf numFmtId="0" fontId="14" fillId="18" borderId="60" xfId="0" applyFont="1" applyFill="1" applyBorder="1" applyAlignment="1">
      <alignment horizontal="center" vertical="center"/>
    </xf>
    <xf numFmtId="0" fontId="14" fillId="18" borderId="61" xfId="0" applyFont="1" applyFill="1" applyBorder="1" applyAlignment="1">
      <alignment horizontal="center" vertical="center"/>
    </xf>
    <xf numFmtId="0" fontId="14" fillId="18" borderId="62" xfId="0" applyFont="1" applyFill="1" applyBorder="1" applyAlignment="1">
      <alignment horizontal="center" vertical="center"/>
    </xf>
    <xf numFmtId="0" fontId="39" fillId="9" borderId="73" xfId="0" applyFont="1" applyFill="1" applyBorder="1" applyAlignment="1">
      <alignment horizontal="center" vertical="center"/>
    </xf>
    <xf numFmtId="0" fontId="39" fillId="9" borderId="33" xfId="0" applyFont="1" applyFill="1" applyBorder="1" applyAlignment="1">
      <alignment horizontal="center" vertical="center"/>
    </xf>
    <xf numFmtId="0" fontId="39" fillId="9" borderId="16" xfId="0" applyFont="1" applyFill="1" applyBorder="1" applyAlignment="1">
      <alignment horizontal="center" vertical="center"/>
    </xf>
    <xf numFmtId="0" fontId="39" fillId="9" borderId="3" xfId="0" applyFont="1" applyFill="1" applyBorder="1" applyAlignment="1">
      <alignment horizontal="center" vertical="center"/>
    </xf>
    <xf numFmtId="0" fontId="39" fillId="9" borderId="74" xfId="0" applyFont="1" applyFill="1" applyBorder="1" applyAlignment="1">
      <alignment horizontal="center" vertical="center"/>
    </xf>
    <xf numFmtId="0" fontId="39" fillId="9" borderId="7" xfId="0" applyFont="1" applyFill="1" applyBorder="1" applyAlignment="1">
      <alignment horizontal="center" vertical="center"/>
    </xf>
    <xf numFmtId="1" fontId="43" fillId="18" borderId="60" xfId="0" applyNumberFormat="1" applyFont="1" applyFill="1" applyBorder="1" applyAlignment="1">
      <alignment horizontal="center" vertical="center"/>
    </xf>
    <xf numFmtId="1" fontId="43" fillId="18" borderId="61" xfId="0" applyNumberFormat="1" applyFont="1" applyFill="1" applyBorder="1" applyAlignment="1">
      <alignment horizontal="center" vertical="center"/>
    </xf>
    <xf numFmtId="1" fontId="43" fillId="18" borderId="62" xfId="0" applyNumberFormat="1" applyFont="1" applyFill="1" applyBorder="1" applyAlignment="1">
      <alignment horizontal="center" vertical="center"/>
    </xf>
    <xf numFmtId="0" fontId="0" fillId="9" borderId="94" xfId="0" applyFill="1" applyBorder="1" applyAlignment="1">
      <alignment horizontal="center" vertical="center"/>
    </xf>
    <xf numFmtId="0" fontId="0" fillId="9" borderId="78" xfId="0" applyFill="1" applyBorder="1" applyAlignment="1">
      <alignment horizontal="center" vertical="center"/>
    </xf>
    <xf numFmtId="0" fontId="14" fillId="18" borderId="37" xfId="0" applyFont="1" applyFill="1" applyBorder="1" applyAlignment="1" applyProtection="1">
      <alignment horizontal="center" vertical="center"/>
      <protection locked="0"/>
    </xf>
    <xf numFmtId="0" fontId="14" fillId="18" borderId="51" xfId="0" applyFont="1" applyFill="1" applyBorder="1" applyAlignment="1" applyProtection="1">
      <alignment horizontal="center" vertical="center"/>
      <protection locked="0"/>
    </xf>
    <xf numFmtId="0" fontId="30" fillId="4" borderId="15" xfId="0" applyFont="1" applyFill="1" applyBorder="1" applyAlignment="1">
      <alignment horizontal="center" vertical="center"/>
    </xf>
    <xf numFmtId="0" fontId="30" fillId="4" borderId="27" xfId="0" applyFont="1" applyFill="1" applyBorder="1" applyAlignment="1">
      <alignment horizontal="center" vertical="center"/>
    </xf>
    <xf numFmtId="0" fontId="30" fillId="4" borderId="1" xfId="0" applyFont="1" applyFill="1" applyBorder="1" applyAlignment="1">
      <alignment horizontal="center" vertical="center"/>
    </xf>
    <xf numFmtId="0" fontId="30" fillId="4" borderId="24" xfId="0" applyFont="1" applyFill="1" applyBorder="1" applyAlignment="1">
      <alignment horizontal="center" vertical="center"/>
    </xf>
    <xf numFmtId="0" fontId="30" fillId="4" borderId="17" xfId="0" applyFont="1" applyFill="1" applyBorder="1" applyAlignment="1">
      <alignment horizontal="center" vertical="center"/>
    </xf>
    <xf numFmtId="0" fontId="30" fillId="4" borderId="23" xfId="0" applyFont="1" applyFill="1" applyBorder="1" applyAlignment="1">
      <alignment horizontal="center" vertical="center"/>
    </xf>
    <xf numFmtId="0" fontId="0" fillId="9" borderId="97" xfId="0" applyFill="1" applyBorder="1" applyAlignment="1">
      <alignment horizontal="center" vertical="center"/>
    </xf>
    <xf numFmtId="0" fontId="0" fillId="18" borderId="37" xfId="0" applyFill="1" applyBorder="1" applyAlignment="1" applyProtection="1">
      <alignment horizontal="center" vertical="center"/>
      <protection locked="0"/>
    </xf>
    <xf numFmtId="0" fontId="0" fillId="18" borderId="51" xfId="0" applyFill="1" applyBorder="1" applyAlignment="1" applyProtection="1">
      <alignment horizontal="center" vertical="center"/>
      <protection locked="0"/>
    </xf>
    <xf numFmtId="0" fontId="39" fillId="9" borderId="66" xfId="0" applyFont="1" applyFill="1" applyBorder="1" applyAlignment="1">
      <alignment horizontal="center" vertical="center"/>
    </xf>
    <xf numFmtId="0" fontId="39" fillId="9" borderId="71" xfId="0" applyFont="1" applyFill="1" applyBorder="1" applyAlignment="1">
      <alignment horizontal="center" vertical="center"/>
    </xf>
    <xf numFmtId="0" fontId="0" fillId="4" borderId="102" xfId="0" applyFill="1" applyBorder="1" applyAlignment="1">
      <alignment horizontal="center" vertical="center"/>
    </xf>
    <xf numFmtId="0" fontId="0" fillId="4" borderId="44" xfId="0" applyFill="1" applyBorder="1" applyAlignment="1">
      <alignment horizontal="center" vertical="center"/>
    </xf>
    <xf numFmtId="0" fontId="0" fillId="4" borderId="103" xfId="0" applyFill="1" applyBorder="1" applyAlignment="1">
      <alignment horizontal="center" vertical="center"/>
    </xf>
    <xf numFmtId="0" fontId="0" fillId="4" borderId="66" xfId="0" applyFill="1" applyBorder="1" applyAlignment="1">
      <alignment horizontal="center" vertical="center"/>
    </xf>
    <xf numFmtId="0" fontId="0" fillId="4" borderId="67" xfId="0" applyFill="1" applyBorder="1" applyAlignment="1">
      <alignment horizontal="center" vertical="center"/>
    </xf>
    <xf numFmtId="0" fontId="0" fillId="4" borderId="68" xfId="0" applyFill="1" applyBorder="1" applyAlignment="1">
      <alignment horizontal="center" vertical="center"/>
    </xf>
    <xf numFmtId="0" fontId="0" fillId="9" borderId="63" xfId="0" applyFill="1" applyBorder="1" applyAlignment="1">
      <alignment horizontal="center" vertical="center"/>
    </xf>
    <xf numFmtId="0" fontId="0" fillId="9" borderId="26" xfId="0" applyFill="1" applyBorder="1" applyAlignment="1">
      <alignment horizontal="center" vertical="center"/>
    </xf>
    <xf numFmtId="0" fontId="0" fillId="9" borderId="64" xfId="0" applyFill="1" applyBorder="1" applyAlignment="1">
      <alignment horizontal="center" vertical="center"/>
    </xf>
    <xf numFmtId="0" fontId="0" fillId="9" borderId="100" xfId="0" applyFill="1" applyBorder="1" applyAlignment="1">
      <alignment horizontal="center" vertical="center"/>
    </xf>
    <xf numFmtId="0" fontId="0" fillId="9" borderId="47" xfId="0" applyFill="1" applyBorder="1" applyAlignment="1">
      <alignment horizontal="center" vertical="center"/>
    </xf>
    <xf numFmtId="0" fontId="0" fillId="9" borderId="101" xfId="0" applyFill="1" applyBorder="1" applyAlignment="1">
      <alignment horizontal="center" vertical="center"/>
    </xf>
    <xf numFmtId="0" fontId="31" fillId="0" borderId="2"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0" fillId="0" borderId="31" xfId="0" applyBorder="1" applyAlignment="1">
      <alignment horizontal="center"/>
    </xf>
    <xf numFmtId="0" fontId="0" fillId="0" borderId="32" xfId="0" applyBorder="1" applyAlignment="1">
      <alignment horizontal="center"/>
    </xf>
    <xf numFmtId="0" fontId="0" fillId="0" borderId="70" xfId="0" applyBorder="1" applyAlignment="1">
      <alignment horizontal="center"/>
    </xf>
    <xf numFmtId="0" fontId="0" fillId="0" borderId="34" xfId="0" applyBorder="1" applyAlignment="1">
      <alignment horizontal="center"/>
    </xf>
    <xf numFmtId="0" fontId="0" fillId="0" borderId="0" xfId="0" applyAlignment="1">
      <alignment horizontal="center"/>
    </xf>
    <xf numFmtId="0" fontId="0" fillId="0" borderId="65" xfId="0" applyBorder="1" applyAlignment="1">
      <alignment horizontal="center"/>
    </xf>
    <xf numFmtId="0" fontId="0" fillId="0" borderId="72" xfId="0"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0" fillId="0" borderId="35" xfId="0" applyBorder="1" applyAlignment="1" applyProtection="1">
      <alignment horizontal="center"/>
      <protection locked="0"/>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0" fillId="9" borderId="31" xfId="0" applyFill="1" applyBorder="1" applyAlignment="1" applyProtection="1">
      <alignment vertical="top" wrapText="1"/>
      <protection locked="0"/>
    </xf>
    <xf numFmtId="0" fontId="0" fillId="9" borderId="32" xfId="0" applyFill="1" applyBorder="1" applyAlignment="1" applyProtection="1">
      <alignment vertical="top" wrapText="1"/>
      <protection locked="0"/>
    </xf>
    <xf numFmtId="0" fontId="0" fillId="9" borderId="33" xfId="0" applyFill="1" applyBorder="1" applyAlignment="1" applyProtection="1">
      <alignment vertical="top" wrapText="1"/>
      <protection locked="0"/>
    </xf>
    <xf numFmtId="0" fontId="0" fillId="0" borderId="34" xfId="0" applyBorder="1" applyProtection="1">
      <protection locked="0"/>
    </xf>
    <xf numFmtId="0" fontId="0" fillId="0" borderId="0" xfId="0" applyProtection="1">
      <protection locked="0"/>
    </xf>
    <xf numFmtId="0" fontId="0" fillId="0" borderId="3" xfId="0" applyBorder="1" applyProtection="1">
      <protection locked="0"/>
    </xf>
    <xf numFmtId="0" fontId="0" fillId="9" borderId="34" xfId="0" applyFill="1" applyBorder="1" applyProtection="1">
      <protection locked="0"/>
    </xf>
    <xf numFmtId="0" fontId="0" fillId="9" borderId="0" xfId="0" applyFill="1" applyProtection="1">
      <protection locked="0"/>
    </xf>
    <xf numFmtId="0" fontId="0" fillId="9" borderId="3" xfId="0" applyFill="1" applyBorder="1" applyProtection="1">
      <protection locked="0"/>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3" xfId="0" applyFont="1" applyBorder="1" applyAlignment="1">
      <alignment horizontal="center" vertical="center"/>
    </xf>
    <xf numFmtId="0" fontId="14" fillId="0" borderId="35" xfId="0" applyFont="1" applyBorder="1" applyAlignment="1">
      <alignment horizontal="center" vertical="center"/>
    </xf>
    <xf numFmtId="0" fontId="14" fillId="0" borderId="8" xfId="0" applyFont="1" applyBorder="1" applyAlignment="1">
      <alignment horizontal="center" vertical="center"/>
    </xf>
    <xf numFmtId="0" fontId="14" fillId="0" borderId="7" xfId="0" applyFont="1" applyBorder="1" applyAlignment="1">
      <alignment horizontal="center" vertical="center"/>
    </xf>
    <xf numFmtId="14" fontId="0" fillId="4" borderId="60" xfId="0" applyNumberFormat="1" applyFill="1" applyBorder="1" applyAlignment="1">
      <alignment horizontal="center" vertical="center"/>
    </xf>
    <xf numFmtId="14" fontId="0" fillId="4" borderId="62" xfId="0" applyNumberFormat="1" applyFill="1" applyBorder="1" applyAlignment="1">
      <alignment horizontal="center" vertical="center"/>
    </xf>
    <xf numFmtId="0" fontId="8" fillId="9" borderId="19" xfId="0" applyFont="1" applyFill="1" applyBorder="1" applyAlignment="1">
      <alignment horizontal="center" vertical="center"/>
    </xf>
    <xf numFmtId="0" fontId="8" fillId="9" borderId="44" xfId="0" applyFont="1" applyFill="1" applyBorder="1" applyAlignment="1">
      <alignment horizontal="center" vertical="center"/>
    </xf>
    <xf numFmtId="0" fontId="8" fillId="9" borderId="45" xfId="0" applyFont="1" applyFill="1" applyBorder="1" applyAlignment="1">
      <alignment horizontal="center" vertical="center"/>
    </xf>
    <xf numFmtId="0" fontId="8" fillId="9" borderId="49" xfId="0" applyFont="1" applyFill="1" applyBorder="1" applyAlignment="1">
      <alignment horizontal="center" vertical="center"/>
    </xf>
    <xf numFmtId="0" fontId="8" fillId="9" borderId="0" xfId="0" applyFont="1" applyFill="1" applyAlignment="1">
      <alignment horizontal="center" vertical="center"/>
    </xf>
    <xf numFmtId="0" fontId="8" fillId="9" borderId="50" xfId="0" applyFont="1" applyFill="1" applyBorder="1" applyAlignment="1">
      <alignment horizontal="center" vertical="center"/>
    </xf>
    <xf numFmtId="0" fontId="8" fillId="9" borderId="46" xfId="0" applyFont="1" applyFill="1" applyBorder="1" applyAlignment="1">
      <alignment horizontal="center" vertical="center"/>
    </xf>
    <xf numFmtId="0" fontId="8" fillId="9" borderId="47" xfId="0" applyFont="1" applyFill="1" applyBorder="1" applyAlignment="1">
      <alignment horizontal="center" vertical="center"/>
    </xf>
    <xf numFmtId="0" fontId="8" fillId="9" borderId="28" xfId="0" applyFont="1" applyFill="1" applyBorder="1" applyAlignment="1">
      <alignment horizontal="center" vertical="center"/>
    </xf>
    <xf numFmtId="0" fontId="38" fillId="9" borderId="1" xfId="0" applyFont="1" applyFill="1" applyBorder="1" applyAlignment="1">
      <alignment horizontal="center" vertical="center"/>
    </xf>
    <xf numFmtId="0" fontId="32" fillId="0" borderId="63" xfId="0" applyFont="1" applyBorder="1" applyAlignment="1">
      <alignment horizontal="center" vertical="center"/>
    </xf>
    <xf numFmtId="0" fontId="32" fillId="0" borderId="26" xfId="0" applyFont="1" applyBorder="1" applyAlignment="1">
      <alignment horizontal="center" vertical="center"/>
    </xf>
    <xf numFmtId="0" fontId="32" fillId="0" borderId="64" xfId="0" applyFont="1" applyBorder="1" applyAlignment="1">
      <alignment horizontal="center" vertical="center"/>
    </xf>
    <xf numFmtId="0" fontId="32" fillId="0" borderId="74" xfId="0" applyFont="1" applyBorder="1" applyAlignment="1">
      <alignment horizontal="center" vertical="center"/>
    </xf>
    <xf numFmtId="0" fontId="32" fillId="0" borderId="8" xfId="0" applyFont="1" applyBorder="1" applyAlignment="1">
      <alignment horizontal="center" vertical="center"/>
    </xf>
    <xf numFmtId="0" fontId="32" fillId="0" borderId="69" xfId="0" applyFont="1" applyBorder="1" applyAlignment="1">
      <alignment horizontal="center" vertical="center"/>
    </xf>
    <xf numFmtId="0" fontId="0" fillId="0" borderId="3" xfId="0" applyBorder="1" applyAlignment="1">
      <alignment horizontal="center"/>
    </xf>
    <xf numFmtId="0" fontId="0" fillId="0" borderId="25" xfId="0" applyBorder="1" applyAlignment="1">
      <alignment horizontal="center"/>
    </xf>
    <xf numFmtId="0" fontId="0" fillId="0" borderId="7" xfId="0" applyBorder="1" applyAlignment="1">
      <alignment horizontal="center"/>
    </xf>
    <xf numFmtId="0" fontId="0" fillId="0" borderId="80" xfId="0" applyBorder="1" applyAlignment="1">
      <alignment horizontal="center"/>
    </xf>
    <xf numFmtId="0" fontId="14" fillId="8" borderId="63" xfId="0" applyFont="1" applyFill="1" applyBorder="1" applyAlignment="1">
      <alignment horizontal="center" vertical="center"/>
    </xf>
    <xf numFmtId="0" fontId="14" fillId="8" borderId="26" xfId="0" applyFont="1" applyFill="1" applyBorder="1" applyAlignment="1">
      <alignment horizontal="center" vertical="center"/>
    </xf>
    <xf numFmtId="0" fontId="14" fillId="8" borderId="64" xfId="0" applyFont="1" applyFill="1" applyBorder="1" applyAlignment="1">
      <alignment horizontal="center" vertical="center"/>
    </xf>
    <xf numFmtId="0" fontId="14" fillId="8" borderId="16" xfId="0" applyFont="1" applyFill="1" applyBorder="1" applyAlignment="1">
      <alignment horizontal="center" vertical="center"/>
    </xf>
    <xf numFmtId="0" fontId="14" fillId="8" borderId="0" xfId="0" applyFont="1" applyFill="1" applyAlignment="1">
      <alignment horizontal="center" vertical="center"/>
    </xf>
    <xf numFmtId="0" fontId="14" fillId="8" borderId="65" xfId="0" applyFont="1" applyFill="1" applyBorder="1" applyAlignment="1">
      <alignment horizontal="center" vertical="center"/>
    </xf>
    <xf numFmtId="0" fontId="14" fillId="8" borderId="66" xfId="0" applyFont="1" applyFill="1" applyBorder="1" applyAlignment="1">
      <alignment horizontal="center" vertical="center"/>
    </xf>
    <xf numFmtId="0" fontId="14" fillId="8" borderId="67" xfId="0" applyFont="1" applyFill="1" applyBorder="1" applyAlignment="1">
      <alignment horizontal="center" vertical="center"/>
    </xf>
    <xf numFmtId="0" fontId="14" fillId="8" borderId="68" xfId="0" applyFont="1" applyFill="1" applyBorder="1" applyAlignment="1">
      <alignment horizontal="center" vertical="center"/>
    </xf>
    <xf numFmtId="0" fontId="0" fillId="0" borderId="0" xfId="0" applyAlignment="1">
      <alignment horizontal="center" vertical="center"/>
    </xf>
    <xf numFmtId="0" fontId="0" fillId="0" borderId="65" xfId="0" applyBorder="1" applyAlignment="1">
      <alignment horizontal="center" vertical="center"/>
    </xf>
    <xf numFmtId="0" fontId="0" fillId="0" borderId="8" xfId="0" applyBorder="1" applyAlignment="1">
      <alignment horizontal="center" vertical="center"/>
    </xf>
    <xf numFmtId="0" fontId="0" fillId="0" borderId="69" xfId="0" applyBorder="1" applyAlignment="1">
      <alignment horizontal="center" vertical="center"/>
    </xf>
    <xf numFmtId="0" fontId="39" fillId="20" borderId="73" xfId="0" applyFont="1" applyFill="1" applyBorder="1" applyAlignment="1">
      <alignment horizontal="center" vertical="center"/>
    </xf>
    <xf numFmtId="0" fontId="39" fillId="20" borderId="33" xfId="0" applyFont="1" applyFill="1" applyBorder="1" applyAlignment="1">
      <alignment horizontal="center" vertical="center"/>
    </xf>
    <xf numFmtId="0" fontId="39" fillId="20" borderId="16" xfId="0" applyFont="1" applyFill="1" applyBorder="1" applyAlignment="1">
      <alignment horizontal="center" vertical="center"/>
    </xf>
    <xf numFmtId="0" fontId="39" fillId="20" borderId="3" xfId="0" applyFont="1" applyFill="1" applyBorder="1" applyAlignment="1">
      <alignment horizontal="center" vertical="center"/>
    </xf>
    <xf numFmtId="0" fontId="39" fillId="20" borderId="74" xfId="0" applyFont="1" applyFill="1" applyBorder="1" applyAlignment="1">
      <alignment horizontal="center" vertical="center"/>
    </xf>
    <xf numFmtId="0" fontId="39" fillId="20" borderId="7" xfId="0" applyFont="1" applyFill="1" applyBorder="1" applyAlignment="1">
      <alignment horizontal="center" vertical="center"/>
    </xf>
    <xf numFmtId="0" fontId="39" fillId="20" borderId="66" xfId="0" applyFont="1" applyFill="1" applyBorder="1" applyAlignment="1">
      <alignment horizontal="center" vertical="center"/>
    </xf>
    <xf numFmtId="0" fontId="39" fillId="20" borderId="71" xfId="0" applyFont="1" applyFill="1" applyBorder="1" applyAlignment="1">
      <alignment horizontal="center" vertical="center"/>
    </xf>
    <xf numFmtId="0" fontId="33" fillId="20" borderId="31" xfId="0" applyFont="1" applyFill="1" applyBorder="1" applyAlignment="1">
      <alignment horizontal="center" vertical="center"/>
    </xf>
    <xf numFmtId="0" fontId="33" fillId="20" borderId="32" xfId="0" applyFont="1" applyFill="1" applyBorder="1" applyAlignment="1">
      <alignment horizontal="center" vertical="center"/>
    </xf>
    <xf numFmtId="0" fontId="33" fillId="20" borderId="70" xfId="0" applyFont="1" applyFill="1" applyBorder="1" applyAlignment="1">
      <alignment horizontal="center" vertical="center"/>
    </xf>
    <xf numFmtId="0" fontId="33" fillId="20" borderId="35" xfId="0" applyFont="1" applyFill="1" applyBorder="1" applyAlignment="1">
      <alignment horizontal="center" vertical="center"/>
    </xf>
    <xf numFmtId="0" fontId="33" fillId="20" borderId="8" xfId="0" applyFont="1" applyFill="1" applyBorder="1" applyAlignment="1">
      <alignment horizontal="center" vertical="center"/>
    </xf>
    <xf numFmtId="0" fontId="33" fillId="20" borderId="69" xfId="0" applyFont="1" applyFill="1" applyBorder="1" applyAlignment="1">
      <alignment horizontal="center" vertical="center"/>
    </xf>
    <xf numFmtId="0" fontId="39" fillId="20" borderId="75" xfId="0" applyFont="1" applyFill="1" applyBorder="1" applyAlignment="1">
      <alignment horizontal="center" vertical="center"/>
    </xf>
    <xf numFmtId="0" fontId="39" fillId="20" borderId="76" xfId="0" applyFont="1" applyFill="1" applyBorder="1" applyAlignment="1">
      <alignment horizontal="center" vertical="center"/>
    </xf>
    <xf numFmtId="0" fontId="39" fillId="20" borderId="77" xfId="0" applyFont="1" applyFill="1" applyBorder="1" applyAlignment="1">
      <alignment horizontal="center" vertical="center"/>
    </xf>
    <xf numFmtId="0" fontId="39" fillId="20" borderId="43" xfId="0" applyFont="1" applyFill="1" applyBorder="1" applyAlignment="1">
      <alignment horizontal="center" vertical="center"/>
    </xf>
    <xf numFmtId="0" fontId="39" fillId="20" borderId="78" xfId="0" applyFont="1" applyFill="1" applyBorder="1" applyAlignment="1">
      <alignment horizontal="center" vertical="center"/>
    </xf>
    <xf numFmtId="0" fontId="39" fillId="20" borderId="40" xfId="0" applyFont="1" applyFill="1" applyBorder="1" applyAlignment="1">
      <alignment horizontal="center" vertical="center"/>
    </xf>
    <xf numFmtId="0" fontId="39" fillId="20" borderId="79" xfId="0" applyFont="1" applyFill="1" applyBorder="1" applyAlignment="1">
      <alignment horizontal="center" vertical="center"/>
    </xf>
    <xf numFmtId="0" fontId="39" fillId="20" borderId="25" xfId="0" applyFont="1" applyFill="1" applyBorder="1" applyAlignment="1">
      <alignment horizontal="center" vertical="center"/>
    </xf>
    <xf numFmtId="0" fontId="39" fillId="20" borderId="80" xfId="0" applyFont="1" applyFill="1" applyBorder="1" applyAlignment="1">
      <alignment horizontal="center" vertical="center"/>
    </xf>
    <xf numFmtId="0" fontId="38" fillId="20" borderId="1" xfId="0" applyFont="1" applyFill="1" applyBorder="1" applyAlignment="1">
      <alignment horizontal="center" vertical="center"/>
    </xf>
    <xf numFmtId="0" fontId="8" fillId="20" borderId="19" xfId="0" applyFont="1" applyFill="1" applyBorder="1" applyAlignment="1">
      <alignment horizontal="center" vertical="center"/>
    </xf>
    <xf numFmtId="0" fontId="8" fillId="20" borderId="44" xfId="0" applyFont="1" applyFill="1" applyBorder="1" applyAlignment="1">
      <alignment horizontal="center" vertical="center"/>
    </xf>
    <xf numFmtId="0" fontId="8" fillId="20" borderId="45" xfId="0" applyFont="1" applyFill="1" applyBorder="1" applyAlignment="1">
      <alignment horizontal="center" vertical="center"/>
    </xf>
    <xf numFmtId="0" fontId="8" fillId="20" borderId="49" xfId="0" applyFont="1" applyFill="1" applyBorder="1" applyAlignment="1">
      <alignment horizontal="center" vertical="center"/>
    </xf>
    <xf numFmtId="0" fontId="8" fillId="20" borderId="0" xfId="0" applyFont="1" applyFill="1" applyAlignment="1">
      <alignment horizontal="center" vertical="center"/>
    </xf>
    <xf numFmtId="0" fontId="8" fillId="20" borderId="50" xfId="0" applyFont="1" applyFill="1" applyBorder="1" applyAlignment="1">
      <alignment horizontal="center" vertical="center"/>
    </xf>
    <xf numFmtId="0" fontId="8" fillId="20" borderId="46" xfId="0" applyFont="1" applyFill="1" applyBorder="1" applyAlignment="1">
      <alignment horizontal="center" vertical="center"/>
    </xf>
    <xf numFmtId="0" fontId="8" fillId="20" borderId="47" xfId="0" applyFont="1" applyFill="1" applyBorder="1" applyAlignment="1">
      <alignment horizontal="center" vertical="center"/>
    </xf>
    <xf numFmtId="0" fontId="8" fillId="20" borderId="28" xfId="0" applyFont="1" applyFill="1" applyBorder="1" applyAlignment="1">
      <alignment horizontal="center" vertical="center"/>
    </xf>
    <xf numFmtId="0" fontId="39" fillId="22" borderId="73" xfId="0" applyFont="1" applyFill="1" applyBorder="1" applyAlignment="1">
      <alignment horizontal="center" vertical="center"/>
    </xf>
    <xf numFmtId="0" fontId="39" fillId="22" borderId="33" xfId="0" applyFont="1" applyFill="1" applyBorder="1" applyAlignment="1">
      <alignment horizontal="center" vertical="center"/>
    </xf>
    <xf numFmtId="0" fontId="39" fillId="22" borderId="16" xfId="0" applyFont="1" applyFill="1" applyBorder="1" applyAlignment="1">
      <alignment horizontal="center" vertical="center"/>
    </xf>
    <xf numFmtId="0" fontId="39" fillId="22" borderId="3" xfId="0" applyFont="1" applyFill="1" applyBorder="1" applyAlignment="1">
      <alignment horizontal="center" vertical="center"/>
    </xf>
    <xf numFmtId="0" fontId="39" fillId="22" borderId="74" xfId="0" applyFont="1" applyFill="1" applyBorder="1" applyAlignment="1">
      <alignment horizontal="center" vertical="center"/>
    </xf>
    <xf numFmtId="0" fontId="39" fillId="22" borderId="7" xfId="0" applyFont="1" applyFill="1" applyBorder="1" applyAlignment="1">
      <alignment horizontal="center" vertical="center"/>
    </xf>
    <xf numFmtId="0" fontId="39" fillId="22" borderId="66" xfId="0" applyFont="1" applyFill="1" applyBorder="1" applyAlignment="1">
      <alignment horizontal="center" vertical="center"/>
    </xf>
    <xf numFmtId="0" fontId="39" fillId="22" borderId="71" xfId="0" applyFont="1" applyFill="1" applyBorder="1" applyAlignment="1">
      <alignment horizontal="center" vertical="center"/>
    </xf>
    <xf numFmtId="0" fontId="33" fillId="22" borderId="31" xfId="0" applyFont="1" applyFill="1" applyBorder="1" applyAlignment="1">
      <alignment horizontal="center" vertical="center"/>
    </xf>
    <xf numFmtId="0" fontId="33" fillId="22" borderId="32" xfId="0" applyFont="1" applyFill="1" applyBorder="1" applyAlignment="1">
      <alignment horizontal="center" vertical="center"/>
    </xf>
    <xf numFmtId="0" fontId="33" fillId="22" borderId="70" xfId="0" applyFont="1" applyFill="1" applyBorder="1" applyAlignment="1">
      <alignment horizontal="center" vertical="center"/>
    </xf>
    <xf numFmtId="0" fontId="33" fillId="22" borderId="35" xfId="0" applyFont="1" applyFill="1" applyBorder="1" applyAlignment="1">
      <alignment horizontal="center" vertical="center"/>
    </xf>
    <xf numFmtId="0" fontId="33" fillId="22" borderId="8" xfId="0" applyFont="1" applyFill="1" applyBorder="1" applyAlignment="1">
      <alignment horizontal="center" vertical="center"/>
    </xf>
    <xf numFmtId="0" fontId="33" fillId="22" borderId="69" xfId="0" applyFont="1" applyFill="1" applyBorder="1" applyAlignment="1">
      <alignment horizontal="center" vertical="center"/>
    </xf>
    <xf numFmtId="0" fontId="39" fillId="22" borderId="75" xfId="0" applyFont="1" applyFill="1" applyBorder="1" applyAlignment="1">
      <alignment horizontal="center" vertical="center"/>
    </xf>
    <xf numFmtId="0" fontId="39" fillId="22" borderId="76" xfId="0" applyFont="1" applyFill="1" applyBorder="1" applyAlignment="1">
      <alignment horizontal="center" vertical="center"/>
    </xf>
    <xf numFmtId="0" fontId="39" fillId="22" borderId="77" xfId="0" applyFont="1" applyFill="1" applyBorder="1" applyAlignment="1">
      <alignment horizontal="center" vertical="center"/>
    </xf>
    <xf numFmtId="0" fontId="39" fillId="22" borderId="43" xfId="0" applyFont="1" applyFill="1" applyBorder="1" applyAlignment="1">
      <alignment horizontal="center" vertical="center"/>
    </xf>
    <xf numFmtId="0" fontId="39" fillId="22" borderId="78" xfId="0" applyFont="1" applyFill="1" applyBorder="1" applyAlignment="1">
      <alignment horizontal="center" vertical="center"/>
    </xf>
    <xf numFmtId="0" fontId="39" fillId="22" borderId="40" xfId="0" applyFont="1" applyFill="1" applyBorder="1" applyAlignment="1">
      <alignment horizontal="center" vertical="center"/>
    </xf>
    <xf numFmtId="0" fontId="39" fillId="22" borderId="79" xfId="0" applyFont="1" applyFill="1" applyBorder="1" applyAlignment="1">
      <alignment horizontal="center" vertical="center"/>
    </xf>
    <xf numFmtId="0" fontId="39" fillId="22" borderId="25" xfId="0" applyFont="1" applyFill="1" applyBorder="1" applyAlignment="1">
      <alignment horizontal="center" vertical="center"/>
    </xf>
    <xf numFmtId="0" fontId="39" fillId="22" borderId="80" xfId="0" applyFont="1" applyFill="1" applyBorder="1" applyAlignment="1">
      <alignment horizontal="center" vertical="center"/>
    </xf>
    <xf numFmtId="0" fontId="38" fillId="22" borderId="1" xfId="0" applyFont="1" applyFill="1" applyBorder="1" applyAlignment="1">
      <alignment horizontal="center" vertical="center"/>
    </xf>
    <xf numFmtId="0" fontId="8" fillId="22" borderId="19" xfId="0" applyFont="1" applyFill="1" applyBorder="1" applyAlignment="1">
      <alignment horizontal="center" vertical="center"/>
    </xf>
    <xf numFmtId="0" fontId="8" fillId="22" borderId="44" xfId="0" applyFont="1" applyFill="1" applyBorder="1" applyAlignment="1">
      <alignment horizontal="center" vertical="center"/>
    </xf>
    <xf numFmtId="0" fontId="8" fillId="22" borderId="45" xfId="0" applyFont="1" applyFill="1" applyBorder="1" applyAlignment="1">
      <alignment horizontal="center" vertical="center"/>
    </xf>
    <xf numFmtId="0" fontId="8" fillId="22" borderId="49" xfId="0" applyFont="1" applyFill="1" applyBorder="1" applyAlignment="1">
      <alignment horizontal="center" vertical="center"/>
    </xf>
    <xf numFmtId="0" fontId="8" fillId="22" borderId="0" xfId="0" applyFont="1" applyFill="1" applyAlignment="1">
      <alignment horizontal="center" vertical="center"/>
    </xf>
    <xf numFmtId="0" fontId="8" fillId="22" borderId="50" xfId="0" applyFont="1" applyFill="1" applyBorder="1" applyAlignment="1">
      <alignment horizontal="center" vertical="center"/>
    </xf>
    <xf numFmtId="0" fontId="8" fillId="22" borderId="46" xfId="0" applyFont="1" applyFill="1" applyBorder="1" applyAlignment="1">
      <alignment horizontal="center" vertical="center"/>
    </xf>
    <xf numFmtId="0" fontId="8" fillId="22" borderId="47" xfId="0" applyFont="1" applyFill="1" applyBorder="1" applyAlignment="1">
      <alignment horizontal="center" vertical="center"/>
    </xf>
    <xf numFmtId="0" fontId="8" fillId="22" borderId="28" xfId="0" applyFont="1" applyFill="1" applyBorder="1" applyAlignment="1">
      <alignment horizontal="center" vertical="center"/>
    </xf>
    <xf numFmtId="0" fontId="39" fillId="8" borderId="73" xfId="0" applyFont="1" applyFill="1" applyBorder="1" applyAlignment="1">
      <alignment horizontal="center" vertical="center"/>
    </xf>
    <xf numFmtId="0" fontId="39" fillId="8" borderId="33" xfId="0" applyFont="1" applyFill="1" applyBorder="1" applyAlignment="1">
      <alignment horizontal="center" vertical="center"/>
    </xf>
    <xf numFmtId="0" fontId="39" fillId="8" borderId="16" xfId="0" applyFont="1" applyFill="1" applyBorder="1" applyAlignment="1">
      <alignment horizontal="center" vertical="center"/>
    </xf>
    <xf numFmtId="0" fontId="39" fillId="8" borderId="3" xfId="0" applyFont="1" applyFill="1" applyBorder="1" applyAlignment="1">
      <alignment horizontal="center" vertical="center"/>
    </xf>
    <xf numFmtId="0" fontId="39" fillId="8" borderId="74" xfId="0" applyFont="1" applyFill="1" applyBorder="1" applyAlignment="1">
      <alignment horizontal="center" vertical="center"/>
    </xf>
    <xf numFmtId="0" fontId="39" fillId="8" borderId="7" xfId="0" applyFont="1" applyFill="1" applyBorder="1" applyAlignment="1">
      <alignment horizontal="center" vertical="center"/>
    </xf>
    <xf numFmtId="0" fontId="39" fillId="8" borderId="66" xfId="0" applyFont="1" applyFill="1" applyBorder="1" applyAlignment="1">
      <alignment horizontal="center" vertical="center"/>
    </xf>
    <xf numFmtId="0" fontId="39" fillId="8" borderId="71" xfId="0" applyFont="1" applyFill="1" applyBorder="1" applyAlignment="1">
      <alignment horizontal="center" vertical="center"/>
    </xf>
    <xf numFmtId="0" fontId="33" fillId="8" borderId="31" xfId="0" applyFont="1" applyFill="1" applyBorder="1" applyAlignment="1">
      <alignment horizontal="center" vertical="center"/>
    </xf>
    <xf numFmtId="0" fontId="33" fillId="8" borderId="32" xfId="0" applyFont="1" applyFill="1" applyBorder="1" applyAlignment="1">
      <alignment horizontal="center" vertical="center"/>
    </xf>
    <xf numFmtId="0" fontId="33" fillId="8" borderId="70" xfId="0" applyFont="1" applyFill="1" applyBorder="1" applyAlignment="1">
      <alignment horizontal="center" vertical="center"/>
    </xf>
    <xf numFmtId="0" fontId="33" fillId="8" borderId="35" xfId="0" applyFont="1" applyFill="1" applyBorder="1" applyAlignment="1">
      <alignment horizontal="center" vertical="center"/>
    </xf>
    <xf numFmtId="0" fontId="33" fillId="8" borderId="8" xfId="0" applyFont="1" applyFill="1" applyBorder="1" applyAlignment="1">
      <alignment horizontal="center" vertical="center"/>
    </xf>
    <xf numFmtId="0" fontId="33" fillId="8" borderId="69" xfId="0" applyFont="1" applyFill="1" applyBorder="1" applyAlignment="1">
      <alignment horizontal="center" vertical="center"/>
    </xf>
    <xf numFmtId="0" fontId="39" fillId="8" borderId="75" xfId="0" applyFont="1" applyFill="1" applyBorder="1" applyAlignment="1">
      <alignment horizontal="center" vertical="center"/>
    </xf>
    <xf numFmtId="0" fontId="39" fillId="8" borderId="76" xfId="0" applyFont="1" applyFill="1" applyBorder="1" applyAlignment="1">
      <alignment horizontal="center" vertical="center"/>
    </xf>
    <xf numFmtId="0" fontId="39" fillId="8" borderId="77" xfId="0" applyFont="1" applyFill="1" applyBorder="1" applyAlignment="1">
      <alignment horizontal="center" vertical="center"/>
    </xf>
    <xf numFmtId="0" fontId="39" fillId="8" borderId="43" xfId="0" applyFont="1" applyFill="1" applyBorder="1" applyAlignment="1">
      <alignment horizontal="center" vertical="center"/>
    </xf>
    <xf numFmtId="0" fontId="39" fillId="8" borderId="78" xfId="0" applyFont="1" applyFill="1" applyBorder="1" applyAlignment="1">
      <alignment horizontal="center" vertical="center"/>
    </xf>
    <xf numFmtId="0" fontId="39" fillId="8" borderId="40" xfId="0" applyFont="1" applyFill="1" applyBorder="1" applyAlignment="1">
      <alignment horizontal="center" vertical="center"/>
    </xf>
    <xf numFmtId="0" fontId="39" fillId="8" borderId="79" xfId="0" applyFont="1" applyFill="1" applyBorder="1" applyAlignment="1">
      <alignment horizontal="center" vertical="center"/>
    </xf>
    <xf numFmtId="0" fontId="39" fillId="8" borderId="25" xfId="0" applyFont="1" applyFill="1" applyBorder="1" applyAlignment="1">
      <alignment horizontal="center" vertical="center"/>
    </xf>
    <xf numFmtId="0" fontId="39" fillId="8" borderId="80" xfId="0" applyFont="1" applyFill="1" applyBorder="1" applyAlignment="1">
      <alignment horizontal="center" vertical="center"/>
    </xf>
    <xf numFmtId="0" fontId="38" fillId="8" borderId="1" xfId="0" applyFont="1" applyFill="1" applyBorder="1" applyAlignment="1">
      <alignment horizontal="center" vertical="center"/>
    </xf>
    <xf numFmtId="0" fontId="8" fillId="8" borderId="19" xfId="0" applyFont="1" applyFill="1" applyBorder="1" applyAlignment="1">
      <alignment horizontal="center" vertical="center"/>
    </xf>
    <xf numFmtId="0" fontId="8" fillId="8" borderId="44" xfId="0" applyFont="1" applyFill="1" applyBorder="1" applyAlignment="1">
      <alignment horizontal="center" vertical="center"/>
    </xf>
    <xf numFmtId="0" fontId="8" fillId="8" borderId="45" xfId="0" applyFont="1" applyFill="1" applyBorder="1" applyAlignment="1">
      <alignment horizontal="center" vertical="center"/>
    </xf>
    <xf numFmtId="0" fontId="8" fillId="8" borderId="49" xfId="0" applyFont="1" applyFill="1" applyBorder="1" applyAlignment="1">
      <alignment horizontal="center" vertical="center"/>
    </xf>
    <xf numFmtId="0" fontId="8" fillId="8" borderId="0" xfId="0" applyFont="1" applyFill="1" applyAlignment="1">
      <alignment horizontal="center" vertical="center"/>
    </xf>
    <xf numFmtId="0" fontId="8" fillId="8" borderId="50" xfId="0" applyFont="1" applyFill="1" applyBorder="1" applyAlignment="1">
      <alignment horizontal="center" vertical="center"/>
    </xf>
    <xf numFmtId="0" fontId="8" fillId="8" borderId="4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28" xfId="0" applyFont="1" applyFill="1" applyBorder="1" applyAlignment="1">
      <alignment horizontal="center" vertical="center"/>
    </xf>
    <xf numFmtId="0" fontId="39" fillId="21" borderId="73" xfId="0" applyFont="1" applyFill="1" applyBorder="1" applyAlignment="1">
      <alignment horizontal="center" vertical="center"/>
    </xf>
    <xf numFmtId="0" fontId="39" fillId="21" borderId="33" xfId="0" applyFont="1" applyFill="1" applyBorder="1" applyAlignment="1">
      <alignment horizontal="center" vertical="center"/>
    </xf>
    <xf numFmtId="0" fontId="39" fillId="21" borderId="16" xfId="0" applyFont="1" applyFill="1" applyBorder="1" applyAlignment="1">
      <alignment horizontal="center" vertical="center"/>
    </xf>
    <xf numFmtId="0" fontId="39" fillId="21" borderId="3" xfId="0" applyFont="1" applyFill="1" applyBorder="1" applyAlignment="1">
      <alignment horizontal="center" vertical="center"/>
    </xf>
    <xf numFmtId="0" fontId="39" fillId="21" borderId="74" xfId="0" applyFont="1" applyFill="1" applyBorder="1" applyAlignment="1">
      <alignment horizontal="center" vertical="center"/>
    </xf>
    <xf numFmtId="0" fontId="39" fillId="21" borderId="7" xfId="0" applyFont="1" applyFill="1" applyBorder="1" applyAlignment="1">
      <alignment horizontal="center" vertical="center"/>
    </xf>
    <xf numFmtId="0" fontId="39" fillId="21" borderId="66" xfId="0" applyFont="1" applyFill="1" applyBorder="1" applyAlignment="1">
      <alignment horizontal="center" vertical="center"/>
    </xf>
    <xf numFmtId="0" fontId="39" fillId="21" borderId="71" xfId="0" applyFont="1" applyFill="1" applyBorder="1" applyAlignment="1">
      <alignment horizontal="center" vertical="center"/>
    </xf>
    <xf numFmtId="0" fontId="33" fillId="21" borderId="31" xfId="0" applyFont="1" applyFill="1" applyBorder="1" applyAlignment="1">
      <alignment horizontal="center" vertical="center"/>
    </xf>
    <xf numFmtId="0" fontId="33" fillId="21" borderId="32" xfId="0" applyFont="1" applyFill="1" applyBorder="1" applyAlignment="1">
      <alignment horizontal="center" vertical="center"/>
    </xf>
    <xf numFmtId="0" fontId="33" fillId="21" borderId="70" xfId="0" applyFont="1" applyFill="1" applyBorder="1" applyAlignment="1">
      <alignment horizontal="center" vertical="center"/>
    </xf>
    <xf numFmtId="0" fontId="33" fillId="21" borderId="35" xfId="0" applyFont="1" applyFill="1" applyBorder="1" applyAlignment="1">
      <alignment horizontal="center" vertical="center"/>
    </xf>
    <xf numFmtId="0" fontId="33" fillId="21" borderId="8" xfId="0" applyFont="1" applyFill="1" applyBorder="1" applyAlignment="1">
      <alignment horizontal="center" vertical="center"/>
    </xf>
    <xf numFmtId="0" fontId="33" fillId="21" borderId="69" xfId="0" applyFont="1" applyFill="1" applyBorder="1" applyAlignment="1">
      <alignment horizontal="center" vertical="center"/>
    </xf>
    <xf numFmtId="0" fontId="39" fillId="21" borderId="75" xfId="0" applyFont="1" applyFill="1" applyBorder="1" applyAlignment="1">
      <alignment horizontal="center" vertical="center"/>
    </xf>
    <xf numFmtId="0" fontId="39" fillId="21" borderId="76" xfId="0" applyFont="1" applyFill="1" applyBorder="1" applyAlignment="1">
      <alignment horizontal="center" vertical="center"/>
    </xf>
    <xf numFmtId="0" fontId="39" fillId="21" borderId="77" xfId="0" applyFont="1" applyFill="1" applyBorder="1" applyAlignment="1">
      <alignment horizontal="center" vertical="center"/>
    </xf>
    <xf numFmtId="0" fontId="39" fillId="21" borderId="43" xfId="0" applyFont="1" applyFill="1" applyBorder="1" applyAlignment="1">
      <alignment horizontal="center" vertical="center"/>
    </xf>
    <xf numFmtId="0" fontId="39" fillId="21" borderId="78" xfId="0" applyFont="1" applyFill="1" applyBorder="1" applyAlignment="1">
      <alignment horizontal="center" vertical="center"/>
    </xf>
    <xf numFmtId="0" fontId="39" fillId="21" borderId="40" xfId="0" applyFont="1" applyFill="1" applyBorder="1" applyAlignment="1">
      <alignment horizontal="center" vertical="center"/>
    </xf>
    <xf numFmtId="0" fontId="39" fillId="21" borderId="79" xfId="0" applyFont="1" applyFill="1" applyBorder="1" applyAlignment="1">
      <alignment horizontal="center" vertical="center"/>
    </xf>
    <xf numFmtId="0" fontId="39" fillId="21" borderId="25" xfId="0" applyFont="1" applyFill="1" applyBorder="1" applyAlignment="1">
      <alignment horizontal="center" vertical="center"/>
    </xf>
    <xf numFmtId="0" fontId="39" fillId="21" borderId="80" xfId="0" applyFont="1" applyFill="1" applyBorder="1" applyAlignment="1">
      <alignment horizontal="center" vertical="center"/>
    </xf>
    <xf numFmtId="0" fontId="38" fillId="21" borderId="1" xfId="0" applyFont="1" applyFill="1" applyBorder="1" applyAlignment="1">
      <alignment horizontal="center" vertical="center"/>
    </xf>
    <xf numFmtId="0" fontId="8" fillId="21" borderId="19" xfId="0" applyFont="1" applyFill="1" applyBorder="1" applyAlignment="1">
      <alignment horizontal="center" vertical="center"/>
    </xf>
    <xf numFmtId="0" fontId="8" fillId="21" borderId="44" xfId="0" applyFont="1" applyFill="1" applyBorder="1" applyAlignment="1">
      <alignment horizontal="center" vertical="center"/>
    </xf>
    <xf numFmtId="0" fontId="8" fillId="21" borderId="45" xfId="0" applyFont="1" applyFill="1" applyBorder="1" applyAlignment="1">
      <alignment horizontal="center" vertical="center"/>
    </xf>
    <xf numFmtId="0" fontId="8" fillId="21" borderId="49" xfId="0" applyFont="1" applyFill="1" applyBorder="1" applyAlignment="1">
      <alignment horizontal="center" vertical="center"/>
    </xf>
    <xf numFmtId="0" fontId="8" fillId="21" borderId="0" xfId="0" applyFont="1" applyFill="1" applyAlignment="1">
      <alignment horizontal="center" vertical="center"/>
    </xf>
    <xf numFmtId="0" fontId="8" fillId="21" borderId="50" xfId="0" applyFont="1" applyFill="1" applyBorder="1" applyAlignment="1">
      <alignment horizontal="center" vertical="center"/>
    </xf>
    <xf numFmtId="0" fontId="8" fillId="21" borderId="46" xfId="0" applyFont="1" applyFill="1" applyBorder="1" applyAlignment="1">
      <alignment horizontal="center" vertical="center"/>
    </xf>
    <xf numFmtId="0" fontId="8" fillId="21" borderId="47" xfId="0" applyFont="1" applyFill="1" applyBorder="1" applyAlignment="1">
      <alignment horizontal="center" vertical="center"/>
    </xf>
    <xf numFmtId="0" fontId="8" fillId="21" borderId="28" xfId="0" applyFont="1" applyFill="1" applyBorder="1" applyAlignment="1">
      <alignment horizontal="center" vertical="center"/>
    </xf>
    <xf numFmtId="0" fontId="39" fillId="18" borderId="73" xfId="0" applyFont="1" applyFill="1" applyBorder="1" applyAlignment="1">
      <alignment horizontal="center" vertical="center"/>
    </xf>
    <xf numFmtId="0" fontId="39" fillId="18" borderId="33" xfId="0" applyFont="1" applyFill="1" applyBorder="1" applyAlignment="1">
      <alignment horizontal="center" vertical="center"/>
    </xf>
    <xf numFmtId="0" fontId="39" fillId="18" borderId="16" xfId="0" applyFont="1" applyFill="1" applyBorder="1" applyAlignment="1">
      <alignment horizontal="center" vertical="center"/>
    </xf>
    <xf numFmtId="0" fontId="39" fillId="18" borderId="3" xfId="0" applyFont="1" applyFill="1" applyBorder="1" applyAlignment="1">
      <alignment horizontal="center" vertical="center"/>
    </xf>
    <xf numFmtId="0" fontId="39" fillId="18" borderId="74" xfId="0" applyFont="1" applyFill="1" applyBorder="1" applyAlignment="1">
      <alignment horizontal="center" vertical="center"/>
    </xf>
    <xf numFmtId="0" fontId="39" fillId="18" borderId="7" xfId="0" applyFont="1" applyFill="1" applyBorder="1" applyAlignment="1">
      <alignment horizontal="center" vertical="center"/>
    </xf>
    <xf numFmtId="0" fontId="39" fillId="18" borderId="66" xfId="0" applyFont="1" applyFill="1" applyBorder="1" applyAlignment="1">
      <alignment horizontal="center" vertical="center"/>
    </xf>
    <xf numFmtId="0" fontId="39" fillId="18" borderId="71" xfId="0" applyFont="1" applyFill="1" applyBorder="1" applyAlignment="1">
      <alignment horizontal="center" vertical="center"/>
    </xf>
    <xf numFmtId="0" fontId="33" fillId="18" borderId="31" xfId="0" applyFont="1" applyFill="1" applyBorder="1" applyAlignment="1">
      <alignment horizontal="center" vertical="center"/>
    </xf>
    <xf numFmtId="0" fontId="33" fillId="18" borderId="32" xfId="0" applyFont="1" applyFill="1" applyBorder="1" applyAlignment="1">
      <alignment horizontal="center" vertical="center"/>
    </xf>
    <xf numFmtId="0" fontId="33" fillId="18" borderId="70" xfId="0" applyFont="1" applyFill="1" applyBorder="1" applyAlignment="1">
      <alignment horizontal="center" vertical="center"/>
    </xf>
    <xf numFmtId="0" fontId="33" fillId="18" borderId="35" xfId="0" applyFont="1" applyFill="1" applyBorder="1" applyAlignment="1">
      <alignment horizontal="center" vertical="center"/>
    </xf>
    <xf numFmtId="0" fontId="33" fillId="18" borderId="8" xfId="0" applyFont="1" applyFill="1" applyBorder="1" applyAlignment="1">
      <alignment horizontal="center" vertical="center"/>
    </xf>
    <xf numFmtId="0" fontId="33" fillId="18" borderId="69" xfId="0" applyFont="1" applyFill="1" applyBorder="1" applyAlignment="1">
      <alignment horizontal="center" vertical="center"/>
    </xf>
    <xf numFmtId="0" fontId="39" fillId="18" borderId="75" xfId="0" applyFont="1" applyFill="1" applyBorder="1" applyAlignment="1">
      <alignment horizontal="center" vertical="center"/>
    </xf>
    <xf numFmtId="0" fontId="39" fillId="18" borderId="76" xfId="0" applyFont="1" applyFill="1" applyBorder="1" applyAlignment="1">
      <alignment horizontal="center" vertical="center"/>
    </xf>
    <xf numFmtId="0" fontId="39" fillId="18" borderId="77" xfId="0" applyFont="1" applyFill="1" applyBorder="1" applyAlignment="1">
      <alignment horizontal="center" vertical="center"/>
    </xf>
    <xf numFmtId="0" fontId="39" fillId="18" borderId="43" xfId="0" applyFont="1" applyFill="1" applyBorder="1" applyAlignment="1">
      <alignment horizontal="center" vertical="center"/>
    </xf>
    <xf numFmtId="0" fontId="39" fillId="18" borderId="78" xfId="0" applyFont="1" applyFill="1" applyBorder="1" applyAlignment="1">
      <alignment horizontal="center" vertical="center"/>
    </xf>
    <xf numFmtId="0" fontId="39" fillId="18" borderId="40" xfId="0" applyFont="1" applyFill="1" applyBorder="1" applyAlignment="1">
      <alignment horizontal="center" vertical="center"/>
    </xf>
    <xf numFmtId="0" fontId="39" fillId="18" borderId="79" xfId="0" applyFont="1" applyFill="1" applyBorder="1" applyAlignment="1">
      <alignment horizontal="center" vertical="center"/>
    </xf>
    <xf numFmtId="0" fontId="39" fillId="18" borderId="25" xfId="0" applyFont="1" applyFill="1" applyBorder="1" applyAlignment="1">
      <alignment horizontal="center" vertical="center"/>
    </xf>
    <xf numFmtId="0" fontId="39" fillId="18" borderId="80" xfId="0" applyFont="1" applyFill="1" applyBorder="1" applyAlignment="1">
      <alignment horizontal="center" vertical="center"/>
    </xf>
    <xf numFmtId="0" fontId="38" fillId="18" borderId="1" xfId="0" applyFont="1" applyFill="1" applyBorder="1" applyAlignment="1">
      <alignment horizontal="center" vertical="center"/>
    </xf>
    <xf numFmtId="0" fontId="8" fillId="18" borderId="19" xfId="0" applyFont="1" applyFill="1" applyBorder="1" applyAlignment="1">
      <alignment horizontal="center" vertical="center"/>
    </xf>
    <xf numFmtId="0" fontId="8" fillId="18" borderId="44" xfId="0" applyFont="1" applyFill="1" applyBorder="1" applyAlignment="1">
      <alignment horizontal="center" vertical="center"/>
    </xf>
    <xf numFmtId="0" fontId="8" fillId="18" borderId="45" xfId="0" applyFont="1" applyFill="1" applyBorder="1" applyAlignment="1">
      <alignment horizontal="center" vertical="center"/>
    </xf>
    <xf numFmtId="0" fontId="8" fillId="18" borderId="49" xfId="0" applyFont="1" applyFill="1" applyBorder="1" applyAlignment="1">
      <alignment horizontal="center" vertical="center"/>
    </xf>
    <xf numFmtId="0" fontId="8" fillId="18" borderId="0" xfId="0" applyFont="1" applyFill="1" applyAlignment="1">
      <alignment horizontal="center" vertical="center"/>
    </xf>
    <xf numFmtId="0" fontId="8" fillId="18" borderId="50" xfId="0" applyFont="1" applyFill="1" applyBorder="1" applyAlignment="1">
      <alignment horizontal="center" vertical="center"/>
    </xf>
    <xf numFmtId="0" fontId="8" fillId="18" borderId="46" xfId="0" applyFont="1" applyFill="1" applyBorder="1" applyAlignment="1">
      <alignment horizontal="center" vertical="center"/>
    </xf>
    <xf numFmtId="0" fontId="8" fillId="18" borderId="47" xfId="0" applyFont="1" applyFill="1" applyBorder="1" applyAlignment="1">
      <alignment horizontal="center" vertical="center"/>
    </xf>
    <xf numFmtId="0" fontId="8" fillId="18" borderId="28" xfId="0" applyFont="1" applyFill="1" applyBorder="1" applyAlignment="1">
      <alignment horizontal="center" vertical="center"/>
    </xf>
    <xf numFmtId="0" fontId="63" fillId="5" borderId="0" xfId="0" applyFont="1" applyFill="1" applyAlignment="1">
      <alignment horizontal="center" vertical="center"/>
    </xf>
    <xf numFmtId="0" fontId="64" fillId="5" borderId="0" xfId="0" applyFont="1" applyFill="1" applyAlignment="1">
      <alignment horizontal="center" vertical="center"/>
    </xf>
    <xf numFmtId="0" fontId="66" fillId="4" borderId="0" xfId="0" applyFont="1" applyFill="1" applyAlignment="1">
      <alignment horizontal="left"/>
    </xf>
    <xf numFmtId="0" fontId="14" fillId="0" borderId="0" xfId="0" applyFont="1" applyAlignment="1">
      <alignment vertical="center" wrapText="1"/>
    </xf>
    <xf numFmtId="0" fontId="20" fillId="28" borderId="54" xfId="0" applyFont="1" applyFill="1" applyBorder="1" applyAlignment="1">
      <alignment horizontal="center" vertical="center"/>
    </xf>
    <xf numFmtId="0" fontId="20" fillId="28" borderId="57" xfId="0" applyFont="1" applyFill="1" applyBorder="1" applyAlignment="1">
      <alignment horizontal="center" vertical="center"/>
    </xf>
    <xf numFmtId="0" fontId="65" fillId="0" borderId="0" xfId="0" applyFont="1" applyAlignment="1">
      <alignment vertical="center" wrapText="1"/>
    </xf>
    <xf numFmtId="0" fontId="14" fillId="0" borderId="0" xfId="0" applyFont="1" applyAlignment="1">
      <alignment wrapText="1"/>
    </xf>
    <xf numFmtId="0" fontId="62" fillId="9" borderId="109" xfId="0" applyFont="1" applyFill="1" applyBorder="1" applyAlignment="1">
      <alignment horizontal="center" vertical="center"/>
    </xf>
    <xf numFmtId="0" fontId="62" fillId="9" borderId="110" xfId="0" applyFont="1" applyFill="1" applyBorder="1" applyAlignment="1">
      <alignment horizontal="center" vertical="center"/>
    </xf>
    <xf numFmtId="0" fontId="62" fillId="9" borderId="113" xfId="0" applyFont="1" applyFill="1" applyBorder="1" applyAlignment="1">
      <alignment horizontal="center" vertical="center"/>
    </xf>
    <xf numFmtId="0" fontId="20" fillId="28" borderId="55" xfId="0" applyFont="1" applyFill="1" applyBorder="1" applyAlignment="1">
      <alignment horizontal="center" vertical="center"/>
    </xf>
    <xf numFmtId="0" fontId="20" fillId="28" borderId="58" xfId="0" applyFont="1" applyFill="1" applyBorder="1" applyAlignment="1">
      <alignment horizontal="center" vertical="center"/>
    </xf>
    <xf numFmtId="0" fontId="49" fillId="25" borderId="0" xfId="0" applyFont="1" applyFill="1" applyAlignment="1">
      <alignment horizontal="center" vertical="center"/>
    </xf>
    <xf numFmtId="0" fontId="51" fillId="24" borderId="0" xfId="0" applyFont="1" applyFill="1" applyAlignment="1">
      <alignment horizontal="center"/>
    </xf>
    <xf numFmtId="0" fontId="52" fillId="26" borderId="0" xfId="0" applyFont="1" applyFill="1" applyAlignment="1">
      <alignment horizontal="center" vertical="center"/>
    </xf>
    <xf numFmtId="0" fontId="54" fillId="27" borderId="0" xfId="0" applyFont="1" applyFill="1" applyAlignment="1">
      <alignment horizontal="center" vertical="center"/>
    </xf>
    <xf numFmtId="0" fontId="55" fillId="0" borderId="107" xfId="0" applyFont="1" applyBorder="1" applyAlignment="1">
      <alignment horizontal="center" vertical="center"/>
    </xf>
    <xf numFmtId="0" fontId="55" fillId="0" borderId="43" xfId="0" applyFont="1" applyBorder="1" applyAlignment="1">
      <alignment horizontal="center" vertical="center"/>
    </xf>
    <xf numFmtId="0" fontId="55" fillId="0" borderId="40" xfId="0" applyFont="1" applyBorder="1" applyAlignment="1">
      <alignment horizontal="center" vertical="center"/>
    </xf>
  </cellXfs>
  <cellStyles count="6">
    <cellStyle name="Excel Built-in Normal" xfId="5" xr:uid="{212CDB8C-5BAF-4907-AAF0-58D1E4E7CA8C}"/>
    <cellStyle name="Lien hypertexte 2" xfId="1" xr:uid="{00000000-0005-0000-0000-000001000000}"/>
    <cellStyle name="Milliers" xfId="2" builtinId="3"/>
    <cellStyle name="Normal" xfId="0" builtinId="0"/>
    <cellStyle name="Normal 2" xfId="3" xr:uid="{00000000-0005-0000-0000-000004000000}"/>
    <cellStyle name="Normal 3" xfId="4" xr:uid="{00000000-0005-0000-0000-000005000000}"/>
  </cellStyles>
  <dxfs count="76">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theme="6" tint="0.79998168889431442"/>
        </patternFill>
      </fill>
      <border>
        <left style="thin">
          <color indexed="64"/>
        </left>
        <right style="thin">
          <color indexed="64"/>
        </right>
        <top style="thin">
          <color indexed="64"/>
        </top>
        <bottom style="thin">
          <color indexed="64"/>
        </bottom>
      </border>
    </dxf>
    <dxf>
      <fill>
        <patternFill>
          <bgColor theme="8" tint="0.79998168889431442"/>
        </patternFill>
      </fill>
      <border>
        <left style="thin">
          <color indexed="64"/>
        </left>
        <right style="thin">
          <color indexed="64"/>
        </right>
        <top style="thin">
          <color indexed="64"/>
        </top>
        <bottom style="thin">
          <color indexed="64"/>
        </bottom>
      </border>
    </dxf>
    <dxf>
      <fill>
        <patternFill>
          <bgColor theme="4" tint="0.79998168889431442"/>
        </patternFill>
      </fill>
      <border>
        <left style="thin">
          <color indexed="64"/>
        </left>
        <right style="thin">
          <color indexed="64"/>
        </right>
        <top style="thin">
          <color indexed="64"/>
        </top>
        <bottom style="thin">
          <color indexed="64"/>
        </bottom>
      </border>
    </dxf>
    <dxf>
      <fill>
        <patternFill>
          <bgColor theme="6" tint="0.59996337778862885"/>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ill>
        <patternFill>
          <bgColor rgb="FFE589E7"/>
        </patternFill>
      </fill>
      <border>
        <left style="thin">
          <color indexed="64"/>
        </left>
        <right style="thin">
          <color indexed="64"/>
        </right>
        <top style="thin">
          <color indexed="64"/>
        </top>
        <bottom style="thin">
          <color indexed="64"/>
        </bottom>
      </border>
    </dxf>
    <dxf>
      <fill>
        <patternFill>
          <bgColor theme="3" tint="0.39994506668294322"/>
        </patternFill>
      </fill>
      <border>
        <left style="thin">
          <color indexed="64"/>
        </left>
        <right style="thin">
          <color indexed="64"/>
        </right>
        <top style="thin">
          <color indexed="64"/>
        </top>
        <bottom style="thin">
          <color indexed="64"/>
        </bottom>
      </border>
    </dxf>
    <dxf>
      <fill>
        <patternFill>
          <bgColor theme="9" tint="0.39994506668294322"/>
        </patternFill>
      </fill>
      <border>
        <left style="thin">
          <color indexed="64"/>
        </left>
        <right style="thin">
          <color indexed="64"/>
        </right>
        <top style="thin">
          <color indexed="64"/>
        </top>
        <bottom style="thin">
          <color indexed="64"/>
        </bottom>
      </border>
    </dxf>
    <dxf>
      <fill>
        <patternFill>
          <bgColor theme="8" tint="0.39994506668294322"/>
        </patternFill>
      </fill>
      <border>
        <left style="thin">
          <color indexed="64"/>
        </left>
        <right style="thin">
          <color indexed="64"/>
        </right>
        <top style="thin">
          <color indexed="64"/>
        </top>
        <bottom style="thin">
          <color indexed="64"/>
        </bottom>
      </border>
    </dxf>
    <dxf>
      <fill>
        <patternFill>
          <bgColor theme="8" tint="0.39994506668294322"/>
        </patternFill>
      </fill>
      <border>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6" formatCode="000&quot; &quot;000"/>
      <fill>
        <patternFill patternType="solid">
          <fgColor indexed="64"/>
          <bgColor theme="0" tint="-4.9989318521683403E-2"/>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bgColor theme="2" tint="-9.9948118533890809E-2"/>
        </patternFill>
      </fill>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family val="1"/>
        <scheme val="none"/>
      </font>
      <fill>
        <patternFill patternType="solid">
          <fgColor indexed="64"/>
          <bgColor rgb="FFFFFFFF"/>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Times New Roman"/>
        <family val="1"/>
        <scheme val="none"/>
      </font>
      <numFmt numFmtId="2" formatCode="0.00"/>
      <fill>
        <patternFill patternType="solid">
          <fgColor indexed="64"/>
          <bgColor rgb="FFFFFFFF"/>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ertAlign val="baseline"/>
        <sz val="11"/>
        <color auto="1"/>
        <name val="Times New Roman"/>
        <family val="1"/>
        <scheme val="none"/>
      </font>
      <fill>
        <patternFill patternType="solid">
          <fgColor indexed="64"/>
          <bgColor rgb="FFFFFFFF"/>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strike val="0"/>
        <outline val="0"/>
        <shadow val="0"/>
        <vertAlign val="baseline"/>
        <sz val="11"/>
        <color auto="1"/>
        <name val="Times New Roman"/>
        <family val="1"/>
        <scheme val="none"/>
      </font>
      <fill>
        <patternFill patternType="solid">
          <fgColor indexed="64"/>
          <bgColor rgb="FFFFFFFF"/>
        </patternFill>
      </fill>
      <alignment horizontal="left" vertical="top"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rgb="FFFFFFFF"/>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family val="2"/>
        <scheme val="minor"/>
      </font>
      <numFmt numFmtId="168" formatCode="0#&quot; &quot;##&quot; &quot;##&quot; &quot;##&quot; &quo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8" formatCode="0#&quot; &quot;##&quot; &quot;##&quot; &quot;##&quot; &quo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6" formatCode="000&quot; &quot;00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bgColor theme="2" tint="-9.9948118533890809E-2"/>
        </patternFill>
      </fill>
      <border>
        <left style="thin">
          <color indexed="64"/>
        </left>
        <right style="thin">
          <color indexed="64"/>
        </right>
        <top style="thin">
          <color indexed="64"/>
        </top>
        <bottom style="thin">
          <color indexed="64"/>
        </bottom>
      </border>
    </dxf>
    <dxf>
      <font>
        <b/>
        <strike val="0"/>
        <outline val="0"/>
        <shadow val="0"/>
        <u val="none"/>
        <vertAlign val="baseline"/>
        <sz val="10"/>
        <color rgb="FF000000"/>
        <name val="Calibri"/>
        <family val="2"/>
        <scheme val="none"/>
      </font>
      <fill>
        <patternFill patternType="solid">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2"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rgb="FF000000"/>
        <name val="Calibri"/>
        <family val="2"/>
        <scheme val="none"/>
      </font>
      <fill>
        <patternFill patternType="solid">
          <fgColor indexed="64"/>
          <bgColor theme="0"/>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dxf>
    <dxf>
      <fill>
        <patternFill>
          <bgColor theme="0" tint="-0.14996795556505021"/>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E4E6BC"/>
      <color rgb="FFDDDEC4"/>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1666875</xdr:colOff>
      <xdr:row>0</xdr:row>
      <xdr:rowOff>857250</xdr:rowOff>
    </xdr:to>
    <xdr:pic>
      <xdr:nvPicPr>
        <xdr:cNvPr id="1025" name="Image 1">
          <a:extLst>
            <a:ext uri="{FF2B5EF4-FFF2-40B4-BE49-F238E27FC236}">
              <a16:creationId xmlns:a16="http://schemas.microsoft.com/office/drawing/2014/main" id="{6B2960D3-25C0-4BCF-8E40-21000A9AB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C26FBA30-1C2B-45B5-9557-FF9A9291F1FA}"/>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98A158F8-9954-4B52-94D0-227FCD8B2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FA7A4544-AFEF-4895-9143-995A959CF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77AF341B-D91F-48A9-9AC7-D1063E727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C753BBA3-294C-4B98-BF2D-04C87B5CE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E308F6AC-2762-4CC5-93A9-5F467E147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AD665CF5-14FA-446C-8F47-9D1AE510C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CC890CFC-A076-473D-B985-0EF788093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7D0E035A-B3F7-4804-AFD6-93196D91B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ABBD7088-9A1C-48C6-B49F-4300E00EC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14A26D69-0B2D-412E-BFA5-5E60DCF10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3C47D8AC-E6FE-4215-8FDF-51A524CD4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0980EE00-38CF-47EF-B87A-C46D14029D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482F953C-1DF6-473C-A228-589BCE5D2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76EA75EE-7059-495F-A907-D21E5C2CC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80304720-A641-466F-ADEB-BA424D29E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C417F3C2-6DFA-4B88-AA47-7975CFBC41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5D451325-E404-4590-8B86-00EEC5DC3B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AA030E78-E0F8-4DA4-9313-90E2FE429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798F9BF8-17F6-4C37-A39A-0B77D0AFD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70C94BDE-E922-4C73-BDE1-C830BEDED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1F803CB5-16CC-4D83-8857-B9966F9434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BF3608F8-E281-4165-8A5E-6BFDD9D8D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8EBCD293-D9B5-46DC-BA80-98948C3C5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D7DC0887-BA3B-4ACE-B3C3-00E2AD6CA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E17F26C3-955A-4A7F-9C4B-26208EF1F0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D56A0017-B767-497D-9AE8-1A2146697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7001D507-CCAB-4D07-911C-45570665F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BBEF164B-A00D-4FF1-94B4-78BACF176A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BCB45F87-0C1B-40DC-9FCE-926E375A2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F532312F-059C-4D84-8EF7-ABC3B2210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A34CE285-9EC5-4A45-93C4-762396131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45BCCD77-C9EB-402A-8B06-E0DB80E64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EC474D46-C60F-4706-BDFF-1371F0232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AC7E603A-AE5B-40FF-AE0A-1B476C40B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6F487BD8-E440-4890-83EA-6C8A1B353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DDE78CEE-9A03-4D60-A0DD-F1CB1EC869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53E6D121-DA19-47BE-8330-85910520AC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5E8F707C-589D-47A2-926C-9A9DE92B9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2A866647-8851-4BAD-B7CF-008448EB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CEDC94B0-9EA2-40C4-95B8-64B992534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328CE72E-84FD-4C34-863E-695F5641C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08808778-032A-4C7B-BC05-8D03B2D0A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3D4EAAF1-3548-4246-A77A-2A5FB30B2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C51FECC8-3CC0-4367-87C9-1E980853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B77485B0-E012-4866-81EE-991388F37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49A43119-C9F2-4DA8-B736-7878A2F7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9F68BABE-0D76-4A67-9AEF-D1A0B97C4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30D4B3DC-3A46-41EB-8363-E0E979EA0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DE1CE3B4-3716-4244-9507-0FA1C3BD9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80FA01B4-039B-4A9E-94BB-5A92BEA48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E4F768E9-84CF-41AF-B37C-0FF575D86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7BA4ACA4-A819-451C-A0DA-D3112C89C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B5E589C0-19FB-476C-821C-0CAD3EB71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D2F7DA55-6382-4200-906A-01B2810D3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69CDEF6E-51B3-4866-ADD5-330C0FA01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333E0E42-C86D-4792-A647-1F63620B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AE1DDC80-1060-4CE2-A794-1E75CF184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635DAF62-D082-45AF-BDBD-15ED1509C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D384AB72-FEDA-4F17-BB16-AA498BD91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F8DD1464-0F5A-4AED-86B8-DD6788AAC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6F65F317-C3F6-4E37-A053-F85CB5A95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A240D333-B952-4BB2-966A-9078520A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6BB88759-C3B1-4A4F-B211-CDD09C39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DD0BA0D9-5D15-4779-BC0B-4CD4AB01A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871D00A1-E4B2-496E-9EDF-AD437D91F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1B92AC20-48C7-4C90-BE68-8A3FDA8D3E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C2A7FF8-F9A1-4874-8080-CE3CD6D5C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006369FA-CC0F-449E-A618-55DAB097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100853</xdr:colOff>
      <xdr:row>5</xdr:row>
      <xdr:rowOff>0</xdr:rowOff>
    </xdr:from>
    <xdr:to>
      <xdr:col>9</xdr:col>
      <xdr:colOff>358588</xdr:colOff>
      <xdr:row>9</xdr:row>
      <xdr:rowOff>0</xdr:rowOff>
    </xdr:to>
    <xdr:sp macro="[0]!EffacerResultat" textlink="">
      <xdr:nvSpPr>
        <xdr:cNvPr id="72" name="Rectangle : coins arrondis 71">
          <a:extLst>
            <a:ext uri="{FF2B5EF4-FFF2-40B4-BE49-F238E27FC236}">
              <a16:creationId xmlns:a16="http://schemas.microsoft.com/office/drawing/2014/main" id="{D2AD5C8A-EC79-4A00-AF1C-B88400D6B9FA}"/>
            </a:ext>
          </a:extLst>
        </xdr:cNvPr>
        <xdr:cNvSpPr/>
      </xdr:nvSpPr>
      <xdr:spPr>
        <a:xfrm>
          <a:off x="3821206" y="1109382"/>
          <a:ext cx="1098176" cy="63873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158750</xdr:colOff>
      <xdr:row>1</xdr:row>
      <xdr:rowOff>6350</xdr:rowOff>
    </xdr:from>
    <xdr:to>
      <xdr:col>1</xdr:col>
      <xdr:colOff>1006475</xdr:colOff>
      <xdr:row>2</xdr:row>
      <xdr:rowOff>152400</xdr:rowOff>
    </xdr:to>
    <xdr:pic>
      <xdr:nvPicPr>
        <xdr:cNvPr id="22529" name="Image 1">
          <a:extLst>
            <a:ext uri="{FF2B5EF4-FFF2-40B4-BE49-F238E27FC236}">
              <a16:creationId xmlns:a16="http://schemas.microsoft.com/office/drawing/2014/main" id="{83BFD7C8-80F3-4674-9BB5-FD9C5FC09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50" y="323850"/>
          <a:ext cx="847725"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447675</xdr:colOff>
      <xdr:row>14</xdr:row>
      <xdr:rowOff>85725</xdr:rowOff>
    </xdr:from>
    <xdr:to>
      <xdr:col>1</xdr:col>
      <xdr:colOff>533400</xdr:colOff>
      <xdr:row>16</xdr:row>
      <xdr:rowOff>161925</xdr:rowOff>
    </xdr:to>
    <xdr:pic>
      <xdr:nvPicPr>
        <xdr:cNvPr id="23553" name="Image 1">
          <a:extLst>
            <a:ext uri="{FF2B5EF4-FFF2-40B4-BE49-F238E27FC236}">
              <a16:creationId xmlns:a16="http://schemas.microsoft.com/office/drawing/2014/main" id="{E683D67B-A729-4926-93B5-1E4BC3BD15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752725"/>
          <a:ext cx="847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279400</xdr:colOff>
      <xdr:row>4</xdr:row>
      <xdr:rowOff>101600</xdr:rowOff>
    </xdr:from>
    <xdr:to>
      <xdr:col>1</xdr:col>
      <xdr:colOff>565336</xdr:colOff>
      <xdr:row>7</xdr:row>
      <xdr:rowOff>747</xdr:rowOff>
    </xdr:to>
    <xdr:pic>
      <xdr:nvPicPr>
        <xdr:cNvPr id="3" name="Image 2">
          <a:extLst>
            <a:ext uri="{FF2B5EF4-FFF2-40B4-BE49-F238E27FC236}">
              <a16:creationId xmlns:a16="http://schemas.microsoft.com/office/drawing/2014/main" id="{EF2FB2E9-832A-48D1-81FE-D7BDD4164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1104900"/>
          <a:ext cx="1047936" cy="496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591860</xdr:colOff>
      <xdr:row>0</xdr:row>
      <xdr:rowOff>647700</xdr:rowOff>
    </xdr:to>
    <xdr:pic>
      <xdr:nvPicPr>
        <xdr:cNvPr id="2049" name="Image 1">
          <a:extLst>
            <a:ext uri="{FF2B5EF4-FFF2-40B4-BE49-F238E27FC236}">
              <a16:creationId xmlns:a16="http://schemas.microsoft.com/office/drawing/2014/main" id="{33A58751-DA6B-4EE6-806B-F9EE6015B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09668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0</xdr:row>
      <xdr:rowOff>742951</xdr:rowOff>
    </xdr:from>
    <xdr:to>
      <xdr:col>7</xdr:col>
      <xdr:colOff>1362075</xdr:colOff>
      <xdr:row>0</xdr:row>
      <xdr:rowOff>1047751</xdr:rowOff>
    </xdr:to>
    <xdr:sp macro="" textlink="">
      <xdr:nvSpPr>
        <xdr:cNvPr id="3" name="Rectangle 2">
          <a:extLst>
            <a:ext uri="{FF2B5EF4-FFF2-40B4-BE49-F238E27FC236}">
              <a16:creationId xmlns:a16="http://schemas.microsoft.com/office/drawing/2014/main" id="{8178FDA0-2CD1-44EF-B7AB-A363E1C54CB8}"/>
            </a:ext>
          </a:extLst>
        </xdr:cNvPr>
        <xdr:cNvSpPr/>
      </xdr:nvSpPr>
      <xdr:spPr>
        <a:xfrm>
          <a:off x="8496300" y="742951"/>
          <a:ext cx="115252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fr-FR" sz="1100"/>
            <a:t>NOM PRENOM</a:t>
          </a:r>
        </a:p>
      </xdr:txBody>
    </xdr:sp>
    <xdr:clientData/>
  </xdr:twoCellAnchor>
  <xdr:twoCellAnchor>
    <xdr:from>
      <xdr:col>8</xdr:col>
      <xdr:colOff>38101</xdr:colOff>
      <xdr:row>0</xdr:row>
      <xdr:rowOff>752475</xdr:rowOff>
    </xdr:from>
    <xdr:to>
      <xdr:col>8</xdr:col>
      <xdr:colOff>742951</xdr:colOff>
      <xdr:row>0</xdr:row>
      <xdr:rowOff>1057275</xdr:rowOff>
    </xdr:to>
    <xdr:sp macro="" textlink="">
      <xdr:nvSpPr>
        <xdr:cNvPr id="4" name="Rectangle 3">
          <a:extLst>
            <a:ext uri="{FF2B5EF4-FFF2-40B4-BE49-F238E27FC236}">
              <a16:creationId xmlns:a16="http://schemas.microsoft.com/office/drawing/2014/main" id="{3FB49A03-0A58-496D-81DF-3CA20818E220}"/>
            </a:ext>
          </a:extLst>
        </xdr:cNvPr>
        <xdr:cNvSpPr/>
      </xdr:nvSpPr>
      <xdr:spPr>
        <a:xfrm>
          <a:off x="9906001" y="752475"/>
          <a:ext cx="704850"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LICENCE</a:t>
          </a:r>
        </a:p>
      </xdr:txBody>
    </xdr:sp>
    <xdr:clientData/>
  </xdr:twoCellAnchor>
  <xdr:twoCellAnchor>
    <xdr:from>
      <xdr:col>10</xdr:col>
      <xdr:colOff>85726</xdr:colOff>
      <xdr:row>0</xdr:row>
      <xdr:rowOff>752475</xdr:rowOff>
    </xdr:from>
    <xdr:to>
      <xdr:col>10</xdr:col>
      <xdr:colOff>695326</xdr:colOff>
      <xdr:row>0</xdr:row>
      <xdr:rowOff>1057275</xdr:rowOff>
    </xdr:to>
    <xdr:sp macro="" textlink="">
      <xdr:nvSpPr>
        <xdr:cNvPr id="5" name="Rectangle 4">
          <a:extLst>
            <a:ext uri="{FF2B5EF4-FFF2-40B4-BE49-F238E27FC236}">
              <a16:creationId xmlns:a16="http://schemas.microsoft.com/office/drawing/2014/main" id="{C851F779-724E-4036-B2AA-767159D1074D}"/>
            </a:ext>
          </a:extLst>
        </xdr:cNvPr>
        <xdr:cNvSpPr/>
      </xdr:nvSpPr>
      <xdr:spPr>
        <a:xfrm>
          <a:off x="11477626" y="752475"/>
          <a:ext cx="609600"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MOY</a:t>
          </a:r>
        </a:p>
      </xdr:txBody>
    </xdr:sp>
    <xdr:clientData/>
  </xdr:twoCellAnchor>
  <xdr:twoCellAnchor>
    <xdr:from>
      <xdr:col>9</xdr:col>
      <xdr:colOff>76200</xdr:colOff>
      <xdr:row>0</xdr:row>
      <xdr:rowOff>752475</xdr:rowOff>
    </xdr:from>
    <xdr:to>
      <xdr:col>9</xdr:col>
      <xdr:colOff>676275</xdr:colOff>
      <xdr:row>0</xdr:row>
      <xdr:rowOff>1057275</xdr:rowOff>
    </xdr:to>
    <xdr:sp macro="" textlink="">
      <xdr:nvSpPr>
        <xdr:cNvPr id="6" name="Rectangle 5">
          <a:extLst>
            <a:ext uri="{FF2B5EF4-FFF2-40B4-BE49-F238E27FC236}">
              <a16:creationId xmlns:a16="http://schemas.microsoft.com/office/drawing/2014/main" id="{E536B108-0264-460F-8A96-6289EF93E3ED}"/>
            </a:ext>
          </a:extLst>
        </xdr:cNvPr>
        <xdr:cNvSpPr/>
      </xdr:nvSpPr>
      <xdr:spPr>
        <a:xfrm>
          <a:off x="10706100" y="752475"/>
          <a:ext cx="6000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CAT</a:t>
          </a:r>
        </a:p>
      </xdr:txBody>
    </xdr:sp>
    <xdr:clientData/>
  </xdr:twoCellAnchor>
  <xdr:twoCellAnchor>
    <xdr:from>
      <xdr:col>11</xdr:col>
      <xdr:colOff>123825</xdr:colOff>
      <xdr:row>0</xdr:row>
      <xdr:rowOff>742950</xdr:rowOff>
    </xdr:from>
    <xdr:to>
      <xdr:col>11</xdr:col>
      <xdr:colOff>2209800</xdr:colOff>
      <xdr:row>0</xdr:row>
      <xdr:rowOff>1047750</xdr:rowOff>
    </xdr:to>
    <xdr:sp macro="" textlink="">
      <xdr:nvSpPr>
        <xdr:cNvPr id="7" name="Rectangle 6">
          <a:extLst>
            <a:ext uri="{FF2B5EF4-FFF2-40B4-BE49-F238E27FC236}">
              <a16:creationId xmlns:a16="http://schemas.microsoft.com/office/drawing/2014/main" id="{9125C860-8E5C-4144-9170-9A21A756CF81}"/>
            </a:ext>
          </a:extLst>
        </xdr:cNvPr>
        <xdr:cNvSpPr/>
      </xdr:nvSpPr>
      <xdr:spPr>
        <a:xfrm>
          <a:off x="12220575" y="742950"/>
          <a:ext cx="20859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CLUB</a:t>
          </a:r>
        </a:p>
      </xdr:txBody>
    </xdr:sp>
    <xdr:clientData/>
  </xdr:twoCellAnchor>
  <xdr:twoCellAnchor>
    <xdr:from>
      <xdr:col>12</xdr:col>
      <xdr:colOff>76199</xdr:colOff>
      <xdr:row>0</xdr:row>
      <xdr:rowOff>57150</xdr:rowOff>
    </xdr:from>
    <xdr:to>
      <xdr:col>13</xdr:col>
      <xdr:colOff>314325</xdr:colOff>
      <xdr:row>0</xdr:row>
      <xdr:rowOff>514350</xdr:rowOff>
    </xdr:to>
    <xdr:sp macro="" textlink="">
      <xdr:nvSpPr>
        <xdr:cNvPr id="8" name="Rectangle 7">
          <a:extLst>
            <a:ext uri="{FF2B5EF4-FFF2-40B4-BE49-F238E27FC236}">
              <a16:creationId xmlns:a16="http://schemas.microsoft.com/office/drawing/2014/main" id="{D2F676BE-59CE-4883-A870-D44EA73820A3}"/>
            </a:ext>
          </a:extLst>
        </xdr:cNvPr>
        <xdr:cNvSpPr/>
      </xdr:nvSpPr>
      <xdr:spPr>
        <a:xfrm>
          <a:off x="14458949" y="57150"/>
          <a:ext cx="1000126" cy="457200"/>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r>
            <a:rPr lang="fr-FR" sz="1100"/>
            <a:t>ENREGISTRER</a:t>
          </a:r>
        </a:p>
      </xdr:txBody>
    </xdr:sp>
    <xdr:clientData/>
  </xdr:twoCellAnchor>
  <xdr:twoCellAnchor>
    <xdr:from>
      <xdr:col>6</xdr:col>
      <xdr:colOff>28576</xdr:colOff>
      <xdr:row>0</xdr:row>
      <xdr:rowOff>733425</xdr:rowOff>
    </xdr:from>
    <xdr:to>
      <xdr:col>6</xdr:col>
      <xdr:colOff>723900</xdr:colOff>
      <xdr:row>0</xdr:row>
      <xdr:rowOff>1047749</xdr:rowOff>
    </xdr:to>
    <xdr:sp macro="" textlink="">
      <xdr:nvSpPr>
        <xdr:cNvPr id="9" name="Rectangle 8">
          <a:extLst>
            <a:ext uri="{FF2B5EF4-FFF2-40B4-BE49-F238E27FC236}">
              <a16:creationId xmlns:a16="http://schemas.microsoft.com/office/drawing/2014/main" id="{48F15819-AD4F-494D-B278-A85AD5C82402}"/>
            </a:ext>
          </a:extLst>
        </xdr:cNvPr>
        <xdr:cNvSpPr/>
      </xdr:nvSpPr>
      <xdr:spPr>
        <a:xfrm>
          <a:off x="7620001" y="733425"/>
          <a:ext cx="695324" cy="314324"/>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100"/>
            <a:t>N-C</a:t>
          </a:r>
        </a:p>
      </xdr:txBody>
    </xdr:sp>
    <xdr:clientData/>
  </xdr:twoCellAnchor>
  <xdr:twoCellAnchor editAs="oneCell">
    <xdr:from>
      <xdr:col>12</xdr:col>
      <xdr:colOff>121425</xdr:colOff>
      <xdr:row>0</xdr:row>
      <xdr:rowOff>140475</xdr:rowOff>
    </xdr:from>
    <xdr:to>
      <xdr:col>13</xdr:col>
      <xdr:colOff>277000</xdr:colOff>
      <xdr:row>0</xdr:row>
      <xdr:rowOff>1058050</xdr:rowOff>
    </xdr:to>
    <xdr:pic macro="[0]!NouveauJoueur">
      <xdr:nvPicPr>
        <xdr:cNvPr id="11" name="Graphique 10" descr="Disque">
          <a:extLst>
            <a:ext uri="{FF2B5EF4-FFF2-40B4-BE49-F238E27FC236}">
              <a16:creationId xmlns:a16="http://schemas.microsoft.com/office/drawing/2014/main" id="{8EB202AB-0370-487D-9D0A-1C38C47811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04175" y="140475"/>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571500</xdr:colOff>
      <xdr:row>0</xdr:row>
      <xdr:rowOff>857250</xdr:rowOff>
    </xdr:to>
    <xdr:pic>
      <xdr:nvPicPr>
        <xdr:cNvPr id="3073" name="Image 1">
          <a:extLst>
            <a:ext uri="{FF2B5EF4-FFF2-40B4-BE49-F238E27FC236}">
              <a16:creationId xmlns:a16="http://schemas.microsoft.com/office/drawing/2014/main" id="{DD15F097-B780-48A6-A6C4-DA2DFCFDA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106893</xdr:colOff>
      <xdr:row>14</xdr:row>
      <xdr:rowOff>127001</xdr:rowOff>
    </xdr:from>
    <xdr:to>
      <xdr:col>7</xdr:col>
      <xdr:colOff>1576917</xdr:colOff>
      <xdr:row>16</xdr:row>
      <xdr:rowOff>76200</xdr:rowOff>
    </xdr:to>
    <xdr:sp macro="[0]!tridesaisies" textlink="">
      <xdr:nvSpPr>
        <xdr:cNvPr id="3" name="Rectangle à coins arrondis 2">
          <a:extLst>
            <a:ext uri="{FF2B5EF4-FFF2-40B4-BE49-F238E27FC236}">
              <a16:creationId xmlns:a16="http://schemas.microsoft.com/office/drawing/2014/main" id="{635347F3-599F-49B9-B32A-0BA884CC0C2A}"/>
            </a:ext>
          </a:extLst>
        </xdr:cNvPr>
        <xdr:cNvSpPr/>
      </xdr:nvSpPr>
      <xdr:spPr>
        <a:xfrm>
          <a:off x="9589560" y="2614084"/>
          <a:ext cx="1470024" cy="859366"/>
        </a:xfrm>
        <a:prstGeom prst="roundRect">
          <a:avLst/>
        </a:prstGeom>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cmpd="thinThick">
          <a:round/>
        </a:ln>
        <a:effectLst>
          <a:outerShdw blurRad="50800" dist="50800" dir="2760000" sx="101000" sy="101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800">
              <a:solidFill>
                <a:schemeClr val="tx1"/>
              </a:solidFill>
            </a:rPr>
            <a:t>BOUTON</a:t>
          </a:r>
          <a:r>
            <a:rPr lang="fr-FR" sz="1800" baseline="0">
              <a:solidFill>
                <a:schemeClr val="tx1"/>
              </a:solidFill>
            </a:rPr>
            <a:t> DE TRI</a:t>
          </a:r>
          <a:endParaRPr lang="fr-FR" sz="1800">
            <a:solidFill>
              <a:schemeClr val="tx1"/>
            </a:solidFill>
          </a:endParaRPr>
        </a:p>
      </xdr:txBody>
    </xdr:sp>
    <xdr:clientData/>
  </xdr:twoCellAnchor>
  <xdr:twoCellAnchor editAs="oneCell">
    <xdr:from>
      <xdr:col>5</xdr:col>
      <xdr:colOff>52916</xdr:colOff>
      <xdr:row>4</xdr:row>
      <xdr:rowOff>30690</xdr:rowOff>
    </xdr:from>
    <xdr:to>
      <xdr:col>6</xdr:col>
      <xdr:colOff>1545166</xdr:colOff>
      <xdr:row>8</xdr:row>
      <xdr:rowOff>290870</xdr:rowOff>
    </xdr:to>
    <xdr:pic>
      <xdr:nvPicPr>
        <xdr:cNvPr id="5892" name="Image 1">
          <a:extLst>
            <a:ext uri="{FF2B5EF4-FFF2-40B4-BE49-F238E27FC236}">
              <a16:creationId xmlns:a16="http://schemas.microsoft.com/office/drawing/2014/main" id="{F8A7B563-6399-4588-AFB2-9DC4DF14F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3083" y="962023"/>
          <a:ext cx="2518833" cy="1297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47626</xdr:colOff>
      <xdr:row>17</xdr:row>
      <xdr:rowOff>95250</xdr:rowOff>
    </xdr:from>
    <xdr:to>
      <xdr:col>8</xdr:col>
      <xdr:colOff>857250</xdr:colOff>
      <xdr:row>20</xdr:row>
      <xdr:rowOff>179917</xdr:rowOff>
    </xdr:to>
    <xdr:sp macro="[0]!POULE_A" textlink="">
      <xdr:nvSpPr>
        <xdr:cNvPr id="4" name="Rectangle : coins arrondis 3" descr="Poule A">
          <a:extLst>
            <a:ext uri="{FF2B5EF4-FFF2-40B4-BE49-F238E27FC236}">
              <a16:creationId xmlns:a16="http://schemas.microsoft.com/office/drawing/2014/main" id="{27958A9C-4D26-4D9D-AE28-6269A8FFA6E4}"/>
            </a:ext>
          </a:extLst>
        </xdr:cNvPr>
        <xdr:cNvSpPr/>
      </xdr:nvSpPr>
      <xdr:spPr>
        <a:xfrm>
          <a:off x="11138959" y="4307417"/>
          <a:ext cx="809624" cy="973667"/>
        </a:xfrm>
        <a:prstGeom prst="roundRect">
          <a:avLst/>
        </a:prstGeom>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1</a:t>
          </a:r>
        </a:p>
      </xdr:txBody>
    </xdr:sp>
    <xdr:clientData/>
  </xdr:twoCellAnchor>
  <xdr:twoCellAnchor>
    <xdr:from>
      <xdr:col>8</xdr:col>
      <xdr:colOff>47625</xdr:colOff>
      <xdr:row>21</xdr:row>
      <xdr:rowOff>38100</xdr:rowOff>
    </xdr:from>
    <xdr:to>
      <xdr:col>8</xdr:col>
      <xdr:colOff>859118</xdr:colOff>
      <xdr:row>24</xdr:row>
      <xdr:rowOff>171450</xdr:rowOff>
    </xdr:to>
    <xdr:sp macro="[0]!POULE_B" textlink="">
      <xdr:nvSpPr>
        <xdr:cNvPr id="14" name="Rectangle : coins arrondis 13" descr="Poule A">
          <a:extLst>
            <a:ext uri="{FF2B5EF4-FFF2-40B4-BE49-F238E27FC236}">
              <a16:creationId xmlns:a16="http://schemas.microsoft.com/office/drawing/2014/main" id="{EF17D015-F576-48C8-826E-8885DE628E8F}"/>
            </a:ext>
          </a:extLst>
        </xdr:cNvPr>
        <xdr:cNvSpPr/>
      </xdr:nvSpPr>
      <xdr:spPr>
        <a:xfrm>
          <a:off x="11671860" y="5379571"/>
          <a:ext cx="811493" cy="984997"/>
        </a:xfrm>
        <a:prstGeom prst="roundRect">
          <a:avLst/>
        </a:prstGeom>
        <a:gradFill flip="none" rotWithShape="1">
          <a:gsLst>
            <a:gs pos="69010">
              <a:srgbClr val="CADBA8"/>
            </a:gs>
            <a:gs pos="57490">
              <a:srgbClr val="DCE7C6"/>
            </a:gs>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2</a:t>
          </a:r>
        </a:p>
      </xdr:txBody>
    </xdr:sp>
    <xdr:clientData/>
  </xdr:twoCellAnchor>
  <xdr:twoCellAnchor>
    <xdr:from>
      <xdr:col>8</xdr:col>
      <xdr:colOff>47625</xdr:colOff>
      <xdr:row>29</xdr:row>
      <xdr:rowOff>47625</xdr:rowOff>
    </xdr:from>
    <xdr:to>
      <xdr:col>8</xdr:col>
      <xdr:colOff>866589</xdr:colOff>
      <xdr:row>32</xdr:row>
      <xdr:rowOff>180975</xdr:rowOff>
    </xdr:to>
    <xdr:sp macro="[0]!POULE_D" textlink="">
      <xdr:nvSpPr>
        <xdr:cNvPr id="16" name="Rectangle : coins arrondis 15" descr="Poule A">
          <a:extLst>
            <a:ext uri="{FF2B5EF4-FFF2-40B4-BE49-F238E27FC236}">
              <a16:creationId xmlns:a16="http://schemas.microsoft.com/office/drawing/2014/main" id="{2BFB1CA2-0992-45D2-B0E9-7730F56A1977}"/>
            </a:ext>
          </a:extLst>
        </xdr:cNvPr>
        <xdr:cNvSpPr/>
      </xdr:nvSpPr>
      <xdr:spPr>
        <a:xfrm>
          <a:off x="11671860" y="7660154"/>
          <a:ext cx="818964" cy="984997"/>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baseline="0">
              <a:solidFill>
                <a:schemeClr val="tx1"/>
              </a:solidFill>
            </a:rPr>
            <a:t>4</a:t>
          </a:r>
          <a:endParaRPr lang="fr-FR" sz="2400" b="1">
            <a:solidFill>
              <a:schemeClr val="tx1"/>
            </a:solidFill>
          </a:endParaRPr>
        </a:p>
      </xdr:txBody>
    </xdr:sp>
    <xdr:clientData/>
  </xdr:twoCellAnchor>
  <xdr:twoCellAnchor>
    <xdr:from>
      <xdr:col>8</xdr:col>
      <xdr:colOff>57151</xdr:colOff>
      <xdr:row>33</xdr:row>
      <xdr:rowOff>66675</xdr:rowOff>
    </xdr:from>
    <xdr:to>
      <xdr:col>8</xdr:col>
      <xdr:colOff>874059</xdr:colOff>
      <xdr:row>36</xdr:row>
      <xdr:rowOff>200025</xdr:rowOff>
    </xdr:to>
    <xdr:sp macro="[0]!POULE_E" textlink="">
      <xdr:nvSpPr>
        <xdr:cNvPr id="18" name="Rectangle : coins arrondis 17" descr="Poule A">
          <a:extLst>
            <a:ext uri="{FF2B5EF4-FFF2-40B4-BE49-F238E27FC236}">
              <a16:creationId xmlns:a16="http://schemas.microsoft.com/office/drawing/2014/main" id="{4E2E28C4-3D1D-4BFE-B29C-C3A046DD735A}"/>
            </a:ext>
          </a:extLst>
        </xdr:cNvPr>
        <xdr:cNvSpPr/>
      </xdr:nvSpPr>
      <xdr:spPr>
        <a:xfrm>
          <a:off x="11681386" y="8814734"/>
          <a:ext cx="816908" cy="984997"/>
        </a:xfrm>
        <a:prstGeom prst="roundRect">
          <a:avLst/>
        </a:prstGeom>
        <a:gradFill flip="none" rotWithShape="1">
          <a:gsLst>
            <a:gs pos="0">
              <a:schemeClr val="accent4">
                <a:lumMod val="0"/>
                <a:lumOff val="100000"/>
              </a:schemeClr>
            </a:gs>
            <a:gs pos="35000">
              <a:schemeClr val="accent4">
                <a:lumMod val="0"/>
                <a:lumOff val="100000"/>
              </a:schemeClr>
            </a:gs>
            <a:gs pos="100000">
              <a:schemeClr val="accent4">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5</a:t>
          </a:r>
        </a:p>
      </xdr:txBody>
    </xdr:sp>
    <xdr:clientData/>
  </xdr:twoCellAnchor>
  <xdr:twoCellAnchor>
    <xdr:from>
      <xdr:col>8</xdr:col>
      <xdr:colOff>57150</xdr:colOff>
      <xdr:row>37</xdr:row>
      <xdr:rowOff>57150</xdr:rowOff>
    </xdr:from>
    <xdr:to>
      <xdr:col>8</xdr:col>
      <xdr:colOff>889000</xdr:colOff>
      <xdr:row>40</xdr:row>
      <xdr:rowOff>190500</xdr:rowOff>
    </xdr:to>
    <xdr:sp macro="[0]!POULE_F" textlink="">
      <xdr:nvSpPr>
        <xdr:cNvPr id="20" name="Rectangle : coins arrondis 19" descr="Poule A">
          <a:extLst>
            <a:ext uri="{FF2B5EF4-FFF2-40B4-BE49-F238E27FC236}">
              <a16:creationId xmlns:a16="http://schemas.microsoft.com/office/drawing/2014/main" id="{C0534FFE-FC95-40EE-8273-FAD5EA89C61F}"/>
            </a:ext>
          </a:extLst>
        </xdr:cNvPr>
        <xdr:cNvSpPr/>
      </xdr:nvSpPr>
      <xdr:spPr>
        <a:xfrm>
          <a:off x="11681385" y="9940738"/>
          <a:ext cx="831850" cy="984997"/>
        </a:xfrm>
        <a:prstGeom prst="roundRect">
          <a:avLst/>
        </a:prstGeom>
        <a:gradFill flip="none" rotWithShape="1">
          <a:gsLst>
            <a:gs pos="100000">
              <a:schemeClr val="bg2">
                <a:lumMod val="50000"/>
              </a:schemeClr>
            </a:gs>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6</a:t>
          </a:r>
        </a:p>
      </xdr:txBody>
    </xdr:sp>
    <xdr:clientData/>
  </xdr:twoCellAnchor>
  <xdr:twoCellAnchor>
    <xdr:from>
      <xdr:col>8</xdr:col>
      <xdr:colOff>63501</xdr:colOff>
      <xdr:row>25</xdr:row>
      <xdr:rowOff>31750</xdr:rowOff>
    </xdr:from>
    <xdr:to>
      <xdr:col>8</xdr:col>
      <xdr:colOff>889000</xdr:colOff>
      <xdr:row>28</xdr:row>
      <xdr:rowOff>158750</xdr:rowOff>
    </xdr:to>
    <xdr:sp macro="[0]!POULE_C" textlink="">
      <xdr:nvSpPr>
        <xdr:cNvPr id="12" name="Rectangle : coins arrondis 11" descr="Poule A">
          <a:extLst>
            <a:ext uri="{FF2B5EF4-FFF2-40B4-BE49-F238E27FC236}">
              <a16:creationId xmlns:a16="http://schemas.microsoft.com/office/drawing/2014/main" id="{2DEC2374-C9F1-49C5-AF40-6B032A726E9D}"/>
            </a:ext>
          </a:extLst>
        </xdr:cNvPr>
        <xdr:cNvSpPr/>
      </xdr:nvSpPr>
      <xdr:spPr>
        <a:xfrm>
          <a:off x="11687736" y="6508750"/>
          <a:ext cx="825499" cy="978647"/>
        </a:xfrm>
        <a:prstGeom prst="roundRect">
          <a:avLst/>
        </a:prstGeom>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endParaRPr lang="fr-FR" sz="1600" b="1" baseline="0">
            <a:solidFill>
              <a:schemeClr val="tx1"/>
            </a:solidFill>
          </a:endParaRPr>
        </a:p>
        <a:p>
          <a:pPr algn="ctr"/>
          <a:r>
            <a:rPr lang="fr-FR" sz="2400" b="1" baseline="0">
              <a:solidFill>
                <a:schemeClr val="tx1"/>
              </a:solidFill>
            </a:rPr>
            <a:t>3</a:t>
          </a:r>
          <a:endParaRPr lang="fr-FR" sz="2400" b="1">
            <a:solidFill>
              <a:schemeClr val="tx1"/>
            </a:solidFill>
          </a:endParaRPr>
        </a:p>
      </xdr:txBody>
    </xdr:sp>
    <xdr:clientData/>
  </xdr:twoCellAnchor>
  <xdr:twoCellAnchor>
    <xdr:from>
      <xdr:col>0</xdr:col>
      <xdr:colOff>264584</xdr:colOff>
      <xdr:row>7</xdr:row>
      <xdr:rowOff>285751</xdr:rowOff>
    </xdr:from>
    <xdr:to>
      <xdr:col>1</xdr:col>
      <xdr:colOff>1386419</xdr:colOff>
      <xdr:row>13</xdr:row>
      <xdr:rowOff>42335</xdr:rowOff>
    </xdr:to>
    <xdr:sp macro="[0]!EffacerListeJoueurs" textlink="">
      <xdr:nvSpPr>
        <xdr:cNvPr id="7" name="Rectangle : coins arrondis 6">
          <a:extLst>
            <a:ext uri="{FF2B5EF4-FFF2-40B4-BE49-F238E27FC236}">
              <a16:creationId xmlns:a16="http://schemas.microsoft.com/office/drawing/2014/main" id="{53B7B385-4D4D-4195-844C-CE7E80AE179F}"/>
            </a:ext>
          </a:extLst>
        </xdr:cNvPr>
        <xdr:cNvSpPr/>
      </xdr:nvSpPr>
      <xdr:spPr>
        <a:xfrm>
          <a:off x="264584" y="1926168"/>
          <a:ext cx="1545168" cy="11747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fr-FR" sz="1600"/>
            <a:t>Effacement</a:t>
          </a:r>
          <a:endParaRPr lang="fr-FR" sz="1600" baseline="0"/>
        </a:p>
        <a:p>
          <a:pPr algn="ctr"/>
          <a:r>
            <a:rPr lang="fr-FR" sz="1600" baseline="0"/>
            <a:t>Liste Joueurs</a:t>
          </a:r>
        </a:p>
        <a:p>
          <a:pPr algn="ctr"/>
          <a:r>
            <a:rPr lang="fr-FR" sz="1600" b="1" baseline="0">
              <a:solidFill>
                <a:srgbClr val="FF0000"/>
              </a:solidFill>
            </a:rPr>
            <a:t>Ci-Dessous</a:t>
          </a:r>
          <a:endParaRPr lang="fr-FR" sz="1600" b="1">
            <a:solidFill>
              <a:srgbClr val="FF0000"/>
            </a:solidFill>
          </a:endParaRPr>
        </a:p>
      </xdr:txBody>
    </xdr:sp>
    <xdr:clientData/>
  </xdr:twoCellAnchor>
  <xdr:twoCellAnchor editAs="oneCell">
    <xdr:from>
      <xdr:col>1</xdr:col>
      <xdr:colOff>1486646</xdr:colOff>
      <xdr:row>48</xdr:row>
      <xdr:rowOff>65991</xdr:rowOff>
    </xdr:from>
    <xdr:to>
      <xdr:col>2</xdr:col>
      <xdr:colOff>709518</xdr:colOff>
      <xdr:row>52</xdr:row>
      <xdr:rowOff>32000</xdr:rowOff>
    </xdr:to>
    <xdr:pic>
      <xdr:nvPicPr>
        <xdr:cNvPr id="19" name="Image 1">
          <a:extLst>
            <a:ext uri="{FF2B5EF4-FFF2-40B4-BE49-F238E27FC236}">
              <a16:creationId xmlns:a16="http://schemas.microsoft.com/office/drawing/2014/main" id="{D16A034E-F88D-43AA-94FB-C6C7AE6E3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1264" y="12683815"/>
          <a:ext cx="847725" cy="459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1358714</xdr:colOff>
      <xdr:row>14</xdr:row>
      <xdr:rowOff>212912</xdr:rowOff>
    </xdr:from>
    <xdr:to>
      <xdr:col>6</xdr:col>
      <xdr:colOff>146921</xdr:colOff>
      <xdr:row>14</xdr:row>
      <xdr:rowOff>212913</xdr:rowOff>
    </xdr:to>
    <xdr:cxnSp macro="">
      <xdr:nvCxnSpPr>
        <xdr:cNvPr id="17" name="Connecteur droit 16">
          <a:extLst>
            <a:ext uri="{FF2B5EF4-FFF2-40B4-BE49-F238E27FC236}">
              <a16:creationId xmlns:a16="http://schemas.microsoft.com/office/drawing/2014/main" id="{417FCD6A-F9E7-435B-A588-DCC2C532A085}"/>
            </a:ext>
          </a:extLst>
        </xdr:cNvPr>
        <xdr:cNvCxnSpPr/>
      </xdr:nvCxnSpPr>
      <xdr:spPr>
        <a:xfrm flipV="1">
          <a:off x="1796864" y="3305362"/>
          <a:ext cx="56970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926352</xdr:colOff>
      <xdr:row>14</xdr:row>
      <xdr:rowOff>477768</xdr:rowOff>
    </xdr:from>
    <xdr:to>
      <xdr:col>7</xdr:col>
      <xdr:colOff>63499</xdr:colOff>
      <xdr:row>14</xdr:row>
      <xdr:rowOff>523487</xdr:rowOff>
    </xdr:to>
    <xdr:sp macro="" textlink="">
      <xdr:nvSpPr>
        <xdr:cNvPr id="21" name="Flèche : droite 20">
          <a:extLst>
            <a:ext uri="{FF2B5EF4-FFF2-40B4-BE49-F238E27FC236}">
              <a16:creationId xmlns:a16="http://schemas.microsoft.com/office/drawing/2014/main" id="{C0CA80B9-E649-41A4-8E27-5D567DFB85B9}"/>
            </a:ext>
          </a:extLst>
        </xdr:cNvPr>
        <xdr:cNvSpPr/>
      </xdr:nvSpPr>
      <xdr:spPr>
        <a:xfrm flipV="1">
          <a:off x="7193802" y="3570218"/>
          <a:ext cx="2801097"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1284941</xdr:colOff>
      <xdr:row>14</xdr:row>
      <xdr:rowOff>239059</xdr:rowOff>
    </xdr:from>
    <xdr:to>
      <xdr:col>1</xdr:col>
      <xdr:colOff>1598705</xdr:colOff>
      <xdr:row>15</xdr:row>
      <xdr:rowOff>134473</xdr:rowOff>
    </xdr:to>
    <xdr:sp macro="" textlink="">
      <xdr:nvSpPr>
        <xdr:cNvPr id="22" name="Flèche : bas 21">
          <a:extLst>
            <a:ext uri="{FF2B5EF4-FFF2-40B4-BE49-F238E27FC236}">
              <a16:creationId xmlns:a16="http://schemas.microsoft.com/office/drawing/2014/main" id="{1CC051B2-3DB3-415A-89B7-606BA62B6189}"/>
            </a:ext>
          </a:extLst>
        </xdr:cNvPr>
        <xdr:cNvSpPr/>
      </xdr:nvSpPr>
      <xdr:spPr>
        <a:xfrm>
          <a:off x="1725706" y="3324412"/>
          <a:ext cx="313764" cy="530414"/>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32B3912E-C798-4C38-8524-4516B1B84AEA}"/>
            </a:ext>
          </a:extLst>
        </xdr:cNvPr>
        <xdr:cNvSpPr/>
      </xdr:nvSpPr>
      <xdr:spPr>
        <a:xfrm>
          <a:off x="4661647" y="1916206"/>
          <a:ext cx="1165412" cy="705970"/>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EED9B789-463F-40BF-877A-27C51107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9366" y="2812678"/>
          <a:ext cx="993400" cy="523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6" name="Image 1">
          <a:extLst>
            <a:ext uri="{FF2B5EF4-FFF2-40B4-BE49-F238E27FC236}">
              <a16:creationId xmlns:a16="http://schemas.microsoft.com/office/drawing/2014/main" id="{BED97D95-D2C8-4A53-BD81-A3F0A980F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676" y="12016628"/>
          <a:ext cx="84212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9B0B19DE-F19F-40A1-991A-4DE9F37B11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44C6D861-D47D-467F-AE12-E7F2545CC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7BEFADD8-147B-48F0-A033-52D835525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B0FC097-C13A-4BC8-9EBF-7B24DC70B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0D7F0508-29C3-4D79-A39D-1AB19D528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23</xdr:col>
      <xdr:colOff>458002</xdr:colOff>
      <xdr:row>27</xdr:row>
      <xdr:rowOff>224118</xdr:rowOff>
    </xdr:to>
    <xdr:pic>
      <xdr:nvPicPr>
        <xdr:cNvPr id="11" name="Image 1">
          <a:extLst>
            <a:ext uri="{FF2B5EF4-FFF2-40B4-BE49-F238E27FC236}">
              <a16:creationId xmlns:a16="http://schemas.microsoft.com/office/drawing/2014/main" id="{F5761770-CD4D-4B52-A0CF-289FC3F2A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88469" y="6137089"/>
          <a:ext cx="1403408" cy="661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9C41C779-6DE5-4462-94E3-613E84A4E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2C4BA7F-9E9B-4285-9B33-3D6E0BF7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49C2AA9F-E2D0-4AC5-98AA-8308058CFA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B518DF13-EB80-4700-BE5C-5107D568E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F1909F56-F03D-4A48-A8B3-2DF1D85A8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6154CD4F-3061-40D1-AB22-B869CC038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42EC3F7C-1632-4290-BE91-6172FD474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C929DF0F-785A-43E2-8765-8457042F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0699BF5C-CB0B-4726-BD27-044EC672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470D4FB0-9E59-4144-9CE2-464943EF6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BE335761-05DB-4E71-9D8F-AC9104E03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15CD1CEC-7827-46D4-BF96-5EF3BB718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C0190AF3-0DD9-4CEC-9A32-07C28AEDB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B3F4034C-21F7-4B0C-BFB7-1BAFEBEED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42030A84-A7F8-4433-A4DA-1DF682331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858E4279-F7C7-4C1B-85CA-630E9BA74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B4EA1D1F-2361-432F-886C-A5C142A48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7C1A77F7-7419-4354-8A90-4884D9333D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89AA37AE-2D54-4701-8E0B-60853E6568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02ECE982-527F-4A84-B461-E209FCA1D6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7BF0B9F4-B7FD-469C-8CF4-BD54ABF930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13568BF7-1819-455A-8D3F-CC2886D1C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FF5168DD-AAA3-4BA0-A200-12FFE2311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99F31A4C-71C5-4C2F-8DBE-9E3BD957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0DB33F9B-8572-4A7E-8074-331E5F375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45BC5F44-EA08-47C0-B6F3-76F3EC136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9B7B7631-4FAC-4D4C-BC09-2D76B6C26A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BF6E60BD-60C4-4987-BBB1-6909CAED5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908149BF-DD8A-4787-8A5F-C6F3A4C27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E8425F33-4E1F-4770-9A3C-B812D9FCB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086C4199-E549-4704-8632-983ABE260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A3672563-5387-4507-A955-FDEF03714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B5F28113-9EAA-4654-B37C-2C8EDB95F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E9BC7DEE-6DA6-4433-9CD5-ECB0304D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41977ECF-D4B1-43EC-A3DA-3FD042102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FED8C9D6-F9AF-4DDA-8D7A-2351B0D50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90C0D87A-A66D-49D4-A7EB-EEE09D4CC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58AC87F1-F104-42DF-B1B1-8B0FA6E540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0F39769C-6112-4E13-B7BC-64338C47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25337D1F-0983-408F-8920-22B9D266B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84496043-1E89-401C-B551-EE74B5282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6341CF2F-C3BD-4836-8ABF-E08E86943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3340F4BC-AE22-4D0C-83D0-3C95FBB265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0927545C-6436-4346-8EB7-6CBAF8EF1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9B113818-CEE3-4749-8745-1FE7FC54D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B3F7541A-C637-4735-9CA9-33B2A9B23E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B75E202C-8A63-4F92-A8EE-8CD2D67B7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53076FDD-78DF-4955-9855-14DF7B9F7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05010DAB-AFB4-4777-8874-3BEFF3CAB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F0C94231-9CE3-4BD2-8A92-771DD56D0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2" name="Picture 283" descr="P1000246">
          <a:extLst>
            <a:ext uri="{FF2B5EF4-FFF2-40B4-BE49-F238E27FC236}">
              <a16:creationId xmlns:a16="http://schemas.microsoft.com/office/drawing/2014/main" id="{9E0F48FF-8392-4592-867D-DC24632FA6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3" name="Picture 283" descr="P1000246">
          <a:extLst>
            <a:ext uri="{FF2B5EF4-FFF2-40B4-BE49-F238E27FC236}">
              <a16:creationId xmlns:a16="http://schemas.microsoft.com/office/drawing/2014/main" id="{9260206D-80C7-49B9-A083-51093A49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4" name="Picture 283" descr="P1000246">
          <a:extLst>
            <a:ext uri="{FF2B5EF4-FFF2-40B4-BE49-F238E27FC236}">
              <a16:creationId xmlns:a16="http://schemas.microsoft.com/office/drawing/2014/main" id="{E10C45B1-3878-4CDA-97BF-511CF02FA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5" name="Picture 283" descr="P1000246">
          <a:extLst>
            <a:ext uri="{FF2B5EF4-FFF2-40B4-BE49-F238E27FC236}">
              <a16:creationId xmlns:a16="http://schemas.microsoft.com/office/drawing/2014/main" id="{563A21E2-7D8C-425D-8903-45936645F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6" name="Picture 283" descr="P1000246">
          <a:extLst>
            <a:ext uri="{FF2B5EF4-FFF2-40B4-BE49-F238E27FC236}">
              <a16:creationId xmlns:a16="http://schemas.microsoft.com/office/drawing/2014/main" id="{36BBF4F6-BD5F-4026-99E4-1977047C6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7" name="Picture 283" descr="P1000246">
          <a:extLst>
            <a:ext uri="{FF2B5EF4-FFF2-40B4-BE49-F238E27FC236}">
              <a16:creationId xmlns:a16="http://schemas.microsoft.com/office/drawing/2014/main" id="{90431F48-277F-4B49-817E-7D64197C2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8" name="Picture 283" descr="P1000246">
          <a:extLst>
            <a:ext uri="{FF2B5EF4-FFF2-40B4-BE49-F238E27FC236}">
              <a16:creationId xmlns:a16="http://schemas.microsoft.com/office/drawing/2014/main" id="{CB668FED-B957-4CD5-B9BC-4E018F5852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9" name="Picture 283" descr="P1000246">
          <a:extLst>
            <a:ext uri="{FF2B5EF4-FFF2-40B4-BE49-F238E27FC236}">
              <a16:creationId xmlns:a16="http://schemas.microsoft.com/office/drawing/2014/main" id="{568A1932-5F9E-41FA-B83B-BC705339D0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0" name="Picture 283" descr="P1000246">
          <a:extLst>
            <a:ext uri="{FF2B5EF4-FFF2-40B4-BE49-F238E27FC236}">
              <a16:creationId xmlns:a16="http://schemas.microsoft.com/office/drawing/2014/main" id="{A5A6C1B1-2292-4135-B86C-BCFDFB32E5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1" name="Picture 283" descr="P1000246">
          <a:extLst>
            <a:ext uri="{FF2B5EF4-FFF2-40B4-BE49-F238E27FC236}">
              <a16:creationId xmlns:a16="http://schemas.microsoft.com/office/drawing/2014/main" id="{21EE78AE-3ACC-41EF-8DF0-FBB9B9AFF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56031</xdr:colOff>
      <xdr:row>4</xdr:row>
      <xdr:rowOff>168088</xdr:rowOff>
    </xdr:from>
    <xdr:to>
      <xdr:col>9</xdr:col>
      <xdr:colOff>336178</xdr:colOff>
      <xdr:row>9</xdr:row>
      <xdr:rowOff>11206</xdr:rowOff>
    </xdr:to>
    <xdr:sp macro="[0]!EffacerResultat" textlink="">
      <xdr:nvSpPr>
        <xdr:cNvPr id="4" name="Rectangle : coins arrondis 3">
          <a:extLst>
            <a:ext uri="{FF2B5EF4-FFF2-40B4-BE49-F238E27FC236}">
              <a16:creationId xmlns:a16="http://schemas.microsoft.com/office/drawing/2014/main" id="{830152EB-D3E6-41D5-87B1-8E9EAA2F851A}"/>
            </a:ext>
          </a:extLst>
        </xdr:cNvPr>
        <xdr:cNvSpPr/>
      </xdr:nvSpPr>
      <xdr:spPr>
        <a:xfrm>
          <a:off x="3776384" y="1098176"/>
          <a:ext cx="1120588" cy="661148"/>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1"/>
            <a:t>EFFACER</a:t>
          </a:r>
          <a:r>
            <a:rPr lang="fr-FR" sz="1200" b="1" baseline="0"/>
            <a:t> LES RESULTATS</a:t>
          </a:r>
          <a:endParaRPr lang="fr-FR" sz="12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DB13FE4D-5C38-4F92-B13D-D91A21705BCF}"/>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A8849AA-F12F-492D-9C72-2F5321904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E023ADE6-CBBF-4AC1-8499-71090503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D093D525-72DD-4AF0-9BF1-BF8CE60A7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1F021EEA-7E3D-49B5-B74E-040E5594F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B8995F2F-0AEC-43C1-8890-37A125D8B6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7C43BCCD-1874-4FD9-9FB3-060663B80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4F15EA76-47A7-4C0E-80E0-72D83443A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A90307AE-ACC2-436B-9E9D-8F90DCDF4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F0CF034F-E28E-4C03-A48E-71D3FC46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893A969A-EA45-44A6-A2AC-DAB07DA26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1F795E07-16DB-42BE-9648-0307E6ECF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FA8EE39B-01F8-42A5-BF09-ECD147DA5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59993D1B-8054-4031-A9ED-CBF86C03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84664B66-49A4-4015-9D1E-569B080D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6DE67119-F49F-4776-AB72-33962F513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743A1A3-4C97-4B04-99B1-D11D0429E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9AE5BBBE-830C-4517-B282-00477A07A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2BC16BE6-380E-42BC-A4BC-AA8BD7B09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C7876A47-7D47-4EF6-B411-EBE5CD3074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AB992580-7ECF-4B01-8B1D-E866B1E93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3814DC14-720D-4A67-97EF-52CEDB376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014BCDBB-1D4C-4C58-8BF5-B551BBAF8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D327A6CA-87F3-444A-B546-AC24370FA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BE7124C0-C835-4B42-81C7-D337B8261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BE9FF1C7-0BAB-4CA8-88B7-8E9FF2178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6B1BCC4-1149-437E-BC37-C09E38B77B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25D8F52E-8FFC-412F-8D33-07C327CD22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919EAC40-3604-4E20-8465-A47220E22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CDD5513E-CD2E-4B60-9D19-A473E584C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B2E3C865-4CCB-4D97-B242-ABD615207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2A062DAE-EFB2-46FA-A334-A23794D2F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482795AB-2928-439F-9CAF-A51386747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7AD123F2-E937-4749-9975-3D73E729C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F51CF5E0-4ED2-45DB-A14E-DE32B160A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7C9F0EC0-7322-49B5-BE13-29C804649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3C51F8A1-1BA0-4CA5-9F94-ABB4D36C9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5FBDEA49-20F0-4990-B6C8-0A68643B8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FA7B1467-4167-472F-99AF-F3CB2A9E4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CF309C84-FFD5-4219-882A-AE424DD00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F8E7D393-F2C9-452E-A6C3-3601C8CBC6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635EB598-9B92-470B-8319-F62A3AC46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1D342433-1EAE-4930-808D-B3F51364C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818D586C-06D1-4CE9-A46F-70523B73E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5B343483-05BA-410E-8EC9-33F9929D6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3ED96C9-056D-4FD2-A50A-35FC52EF5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EFE3104E-EBCF-468A-A7E8-90044C5D0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2558CA24-6261-4905-B93D-555574AA6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183ED9B9-2999-4FD9-9E61-4E9EC2723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12443352-B383-4CE0-AF63-7D1E69659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35377E42-4310-4F93-A470-3EAA0D874D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492E48A5-883F-4C21-B923-2D0723615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6D7552F2-59C9-4F2E-8856-DA49EEA6F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989CB9B3-6746-4F2E-AE62-57F3F9AA58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40B24E99-3AD8-4993-9481-39F80AE8C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580B0DC0-351C-4847-987A-0718136AA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3CCACAFE-367F-42BC-99E7-C0582AB6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B0C652B6-2F2E-4834-8BE6-B22D09A8D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0C5FFCE9-F223-41DD-B47C-DF94C0D33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6FB84DFE-F626-4293-BF5E-1F0F3C9CE7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5FF3559A-A1C6-4305-9DCE-76FC9F66B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487A99D9-0345-44DE-8970-5D6DA9F71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BA4BAFE1-97BE-4C00-BF12-81E7AB3E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6FA9AC97-3E55-47D8-9084-ED0732B26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3AEF45EB-6D8E-4B05-9B19-FCE0F1DDB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DB602929-BA55-443D-B35E-6AD40DD50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AC69478A-0E51-4500-B4B4-C28FF6376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FC7860F5-B56A-4CAD-B176-63C62EAD2A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B66262CB-1112-4505-AFCE-41E86A27F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100853</xdr:colOff>
      <xdr:row>6</xdr:row>
      <xdr:rowOff>44824</xdr:rowOff>
    </xdr:from>
    <xdr:to>
      <xdr:col>9</xdr:col>
      <xdr:colOff>369794</xdr:colOff>
      <xdr:row>9</xdr:row>
      <xdr:rowOff>22411</xdr:rowOff>
    </xdr:to>
    <xdr:sp macro="[0]!EffacerResultat" textlink="">
      <xdr:nvSpPr>
        <xdr:cNvPr id="72" name="Rectangle : coins arrondis 71">
          <a:extLst>
            <a:ext uri="{FF2B5EF4-FFF2-40B4-BE49-F238E27FC236}">
              <a16:creationId xmlns:a16="http://schemas.microsoft.com/office/drawing/2014/main" id="{E958F908-2D86-4132-BCBB-2249ADA64A1F}"/>
            </a:ext>
          </a:extLst>
        </xdr:cNvPr>
        <xdr:cNvSpPr/>
      </xdr:nvSpPr>
      <xdr:spPr>
        <a:xfrm>
          <a:off x="3821206" y="1154206"/>
          <a:ext cx="1109382" cy="61632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ACA31241-AC01-4681-8BDA-F935E0CA8B41}"/>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6F8E1CC4-D20C-4E8D-8F3C-0F3F88170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86723C48-B11C-4903-9357-B600F1D27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2CB28354-0E70-4571-AC5F-574D6C92D9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332682FE-6D93-4DA8-8ACA-205F015665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A2C79146-691A-4C56-A32C-F9DD0723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31D8ABAC-47CF-4023-824A-DFD16C60A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81FEAAE6-C98F-44A8-BB97-79A948E10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2C30C925-DE3C-4ABE-A040-8460E393C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BF179450-E20E-4F18-959E-935E3F0F8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1DF70E34-EC12-4ED3-BF21-B1106C42C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FAE9FE98-FF6B-437E-95AE-B650AF331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9393D536-4F81-417B-B361-F7C59314D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D41F391E-1383-4B4B-8F07-19E3A5605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88BA8385-8E05-4E04-BDEB-27A836CC4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CF9C06D7-B8E0-4D35-AE0E-8D510989DC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5868E76F-A2AF-462B-828A-8E6A46FD7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34BA34F3-5F3B-4D2A-8242-9EFD77606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AAC88A34-EBD8-4FE1-B748-93C0EEE94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F75E5063-89B6-4295-8A8C-E35AC5C1E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5598F079-21C1-4430-9C6E-13FF64881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3925084E-8CC7-4223-899F-8F6E5AA8C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74DF03C1-4BB8-4C0E-9A97-3C9A53E161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6B164F5E-4E7D-4497-A35F-F9F1DD6C4F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276B734C-DDB9-44AE-AA40-AF29DEC91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5A074242-346B-4A0E-B2A9-247C71194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8A7A42FD-B0AE-41F5-A1E4-0085C8E32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354AC366-4F11-457A-82AC-4659E802B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DBCC3FF3-0DA5-4E09-BAD2-AE04343C6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67BBE12E-705C-40F1-A120-19B5E83E0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A0183614-4284-4FB1-A6E0-270AF3F6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1786D04F-582D-4F48-8487-44123E99C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C975DCBC-CB11-4496-AAED-DB99D6CE5A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4DBDDBBB-E534-44CB-8038-77CCC1BC2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D71A44A7-3B41-4D4A-B16F-C4F4DD0E0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724D5FF3-3395-46DB-9933-27F034945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5A7AFBA1-0A42-41EA-B363-EA94B28F6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084EB027-CA45-45A1-A209-8FB1AEFD3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8B70047D-C802-40FD-87FB-3D0FD5F22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7ACC9DB6-C107-424D-9D0C-DA131DC36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3844AC5E-C503-4FC9-AD4D-84D55A011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C4FF330D-9BD3-4677-961C-E5FC9E8448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BF0E6840-7598-46A4-89A0-50274F77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A589F9AF-C861-4245-B8AD-925F8BBD1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90AAE5E2-3255-4EF1-A6D8-D75C6583D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BE6A5B48-A191-4EC3-BCD4-7F8D9B195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781C5C69-C1CA-447C-9E84-73C3E3C02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7150D96E-944B-4E9F-8E41-F007E30B8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9A5AFC90-00C2-4775-8190-1314B1B86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9A37741E-EBA1-4588-8A6F-15176B69A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0058C592-1B68-4803-9E96-9EC0AFA1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644774E3-000F-43CA-8BB1-2EC99EAAE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EA68EA40-6AB9-4C6F-B9D4-A0888367B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7FC4C08E-ADA1-4833-9A3F-0B2759A35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BA5D2644-4C94-4FEB-85EF-2268F759D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CD13C97B-2053-465F-995D-01711AF99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8A7C1DA6-F71D-40D2-BEF3-A84B66654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DACD7299-6C1A-47A5-85F5-B62FD58B2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3233A47D-E295-4C68-B6F2-DA1155D86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6E15756C-07F3-4CDC-B996-C16F2CEEF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B4E8F0AD-6257-4349-B29D-BF31F36E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A5E849B8-FCD7-4A19-B757-9D61332D5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4C3ECA02-58F5-447F-AB74-7D5799790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DB44A411-19E6-4564-A814-9EC16DDC7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575C3101-8ADD-46C5-9B32-344DACCAA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D23E278E-FFE1-445E-9B5D-F5D65E1CD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E064C606-4808-441E-A317-4A5E8EA2A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A12467C-CA52-423C-A886-02B23C619E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AED1C0B3-D3B8-488D-890F-ED9860315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67235</xdr:colOff>
      <xdr:row>6</xdr:row>
      <xdr:rowOff>22412</xdr:rowOff>
    </xdr:from>
    <xdr:to>
      <xdr:col>9</xdr:col>
      <xdr:colOff>369794</xdr:colOff>
      <xdr:row>8</xdr:row>
      <xdr:rowOff>201706</xdr:rowOff>
    </xdr:to>
    <xdr:sp macro="[0]!EffacerResultat" textlink="">
      <xdr:nvSpPr>
        <xdr:cNvPr id="72" name="Rectangle : coins arrondis 71">
          <a:extLst>
            <a:ext uri="{FF2B5EF4-FFF2-40B4-BE49-F238E27FC236}">
              <a16:creationId xmlns:a16="http://schemas.microsoft.com/office/drawing/2014/main" id="{86161D6F-B273-4121-86E2-D72DC2A825C6}"/>
            </a:ext>
          </a:extLst>
        </xdr:cNvPr>
        <xdr:cNvSpPr/>
      </xdr:nvSpPr>
      <xdr:spPr>
        <a:xfrm>
          <a:off x="3787588" y="1131794"/>
          <a:ext cx="1143000" cy="60511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35C13839-6074-4B4A-8539-44A38E3119BE}"/>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66F28C0-E8D3-4082-8764-7A064ECC9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84460C2A-4721-4F51-9AB9-A1C250D26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92B876FB-42EE-4B19-B919-868E84BE0D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D7F8C7C9-1D49-4153-AE70-E12AC24615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594A61CD-09C1-47AE-8DC7-492C48AE8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9CD6BFCF-BEB5-4076-A1FC-A284B1CC0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F5811E43-2DE9-4145-B951-A18816EE8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0ACA3C2B-4D6E-4D1B-84FB-E34578CDB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FA9CD34F-0F85-4139-91CB-AFC56525F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4F384A8A-0F1A-4384-B26A-6836D5F95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DA2A0B58-798A-4405-A6AA-180901A0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AA470614-77D1-4DCE-807C-488BF353F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1446F9EA-57C5-48E6-A265-24826F69A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2A1564D5-7415-46C6-A5A4-3CA3D6C0A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C1FBCDD5-A568-4408-805D-18C61B464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9B4B32E-6707-44AC-B1D5-585615FC04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057053FD-C4C9-40B9-9DF1-C63CA73F0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E249707D-24F6-48D0-94C2-98654208D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D879A578-0FFE-4EC9-A74E-3790E60C0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B8480E96-30D8-49BB-A3FE-2B9E6606B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DDD5437B-2EFD-4EFF-8151-DB5C7F022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F8639680-4B88-48D7-9916-ABEE422F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001DD04F-5B51-41E7-B409-31849034A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F88762FB-ADF8-418E-9864-72073DE4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5569143C-65B3-4D72-B793-43508E595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0372EA91-BAF1-429A-94F7-9A205E387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6CFD1083-E33D-4760-9ABF-56FE3A12A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E5EA1541-829B-4B85-B516-12B2E3AA7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775B179D-E546-4EEA-8D7E-80C6825F1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0617AA3B-B178-4BE6-B929-02C2AE65B1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DD984EEF-8A60-441C-86BE-89DE846D6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A84D1D83-0E49-4EE2-BBC7-FC0FA6D587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DAB026AB-B5C0-4E58-82A0-87D130EE8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8EBC08EA-9E56-467C-ADEB-9B26D72B3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28A0BB5D-AD82-48D2-AE46-0148BB132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B3503AD4-77EE-431C-AFEB-C887D907FA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3DFE3683-1F33-4001-93C5-A11DD903BB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787FD7D0-7381-4597-8AEC-FFF434E62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C028F356-8628-4545-A824-F7CF1E19E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6D450C81-8EB4-455A-A75B-92ACA190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16E3D760-1199-47EA-B3A5-1B26AC54D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883AB5C4-F292-441C-A552-4EFEC668B0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B2BDAA5B-0744-42B0-B9DD-B7552E062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DD0462F5-01D3-4C91-836F-DC624214BE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51AE833-6E1D-4609-8DEB-6106234B2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1EFE819E-252B-4408-A908-7ECC92666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C3CFE45D-4590-4E4A-997D-1184ABE4B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78343925-001A-4058-80FA-570BE711A2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B2536404-B727-4979-ACD4-6D7E4CD465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E8799305-84F6-4B9A-AB16-46DE2C44D2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AB739793-D53C-4900-820B-15EBD8AF74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50F520C0-CC81-45EC-A72B-BBC695C51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AC18953A-2791-4A76-84B6-6C4B8EE69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0BB286AD-532C-4550-BA94-9F29831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09F1CE41-F87B-42F6-9978-161C6415E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99E6CE9C-B23F-4D4A-80AB-6C2C247A20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BBEA37E4-5B60-4669-B04A-3625FD1B0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A2A55C47-4A17-43EE-B49C-456488772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3C19947B-030A-4BE9-9F2A-A07FF636C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6976599C-9A64-447E-A980-8D343A0A2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DDF93501-877D-48B5-A9CC-318B3947D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D80E1FE9-70B2-4AFF-83FE-553D54ACB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EFE1C167-ECA8-47E6-B7A6-207635304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4A5D85AB-BD80-4290-AECD-C96A504DA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A74520E0-2C4F-4C7B-9878-A1BA5E7FB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F5DC0414-5B27-4596-8286-49F156D1F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9C4AAAC4-79EE-447D-B5CA-4E6C178D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31F6794A-92EE-49B5-8F61-4352A9878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78441</xdr:colOff>
      <xdr:row>5</xdr:row>
      <xdr:rowOff>0</xdr:rowOff>
    </xdr:from>
    <xdr:to>
      <xdr:col>10</xdr:col>
      <xdr:colOff>11206</xdr:colOff>
      <xdr:row>8</xdr:row>
      <xdr:rowOff>201706</xdr:rowOff>
    </xdr:to>
    <xdr:sp macro="[0]!EffacerResultat" textlink="">
      <xdr:nvSpPr>
        <xdr:cNvPr id="72" name="Rectangle : coins arrondis 71">
          <a:extLst>
            <a:ext uri="{FF2B5EF4-FFF2-40B4-BE49-F238E27FC236}">
              <a16:creationId xmlns:a16="http://schemas.microsoft.com/office/drawing/2014/main" id="{FA8F5747-990E-4D34-9C5F-5661D3D141B5}"/>
            </a:ext>
          </a:extLst>
        </xdr:cNvPr>
        <xdr:cNvSpPr/>
      </xdr:nvSpPr>
      <xdr:spPr>
        <a:xfrm>
          <a:off x="3798794" y="1109382"/>
          <a:ext cx="1165412" cy="62753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1"/>
            <a:t>EFFACER LES RESULTAS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7E3702A1-60B8-4336-AC92-F8944A1C2F53}"/>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601205F-E07A-4F18-B5CD-E099A4D40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531116C0-96C6-4821-B371-83E514DAC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8869C025-79BC-425E-9D27-C48F46562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8BC13A66-1EDC-4E2B-AB60-BE9EAE2AD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2EBD2978-2121-4B91-9DDD-DC6D5F936C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C25B4F4F-1CD4-4514-8B9E-691D943F7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A6C954C4-5143-4552-B7CD-FE3C51165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F245A556-B740-4DE0-8A09-A2956724E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BF5016F8-9211-4D9C-8FF3-3447FF595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F3EEDE64-F6C1-4602-96D3-C5F28791E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FD25CCF4-D609-4802-A3AD-6153CAD5B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7C269A9A-8E7F-431E-A318-EC55E3344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05E1E1CC-F273-4D3E-ACFD-AD786B74D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955B59D1-3884-44BA-B91A-4C0ED3926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8F7268BE-E5D5-4D49-875D-255C37AF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7584ABB7-1E6F-4342-BF4E-134B169143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0493F5E4-1D61-423A-AB09-934B3BC9B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2208C4D4-0AB8-49EB-A6C9-84D59E33B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CC491115-079F-45F5-AB8B-376B05F4E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3DA7BD6F-DC03-47DE-A037-F2D80013C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41C27751-5D3A-450D-89FA-EBAD0AB19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E9CD60A5-3EF2-4B82-BA4B-1BE04D6B4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3F7DCCED-FC54-4FE4-B1CB-1C4D90AF2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887793EB-4AD9-4205-AFFD-D24166943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EA76BE6D-1A8A-467C-A958-036B60587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8262736-D4DF-4AAA-BA0A-FEA880735D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937CCBB2-2B01-4F5F-BA1F-F83FFADF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59BACA60-7480-4458-ADEE-2000ED298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EAAE80C8-B515-46DA-8F18-FE68F74844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301B75CC-6B7B-4C2A-9EC4-F9118B3BD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2A5234E4-82C5-4C75-89EF-5FE75339F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1506EB08-44A2-4A0A-B7EF-F1A320307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E809C7DA-00D4-4B50-9A69-A9B80193CF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52B6B787-4E75-40C8-9900-186BF980F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10D243AD-71F4-4D77-814F-DF9F4399C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9CA39FD5-DE96-4308-AA27-4B1722A3A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9A479683-D057-445E-91FF-EA571BFDB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3C20862B-473C-4A1E-A1F6-06F27302B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F6058866-9543-4622-8A35-6C9903DA8D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7A38BF19-86D6-40F9-BC69-953AA00830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D617BDF5-83CD-4ACA-A29B-6C8F44527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2818481F-4C47-4562-B2A2-7A8321E48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FBB00272-EC1D-4950-9BFB-9B0BD57D2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2A9AFA2E-C2E8-4B69-BD6A-D7409FB8A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5CF9CEA-5D8F-4934-B1E2-3CCDA0CEDD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5A228122-B7B9-4A9E-A146-6114CE7E5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F3DAB058-9624-4563-9257-DF69FED35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5D4FDAD9-A366-4E1E-A9A5-9C0B03695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1025F5E3-B34D-4238-B028-AB61B9E26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E5D8231F-FE33-4E7A-AE4A-298500AA0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25D57A5A-EFB0-4D9A-BCD0-2D9D339FF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5BAB3678-56F2-4EC2-8D6D-50F27BEF0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F62E838A-F4AD-452A-83F2-46BB7B241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DD655A45-0EF6-433C-A974-2F27F1D28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B6C78723-FFAC-4741-95EF-5AA31E70A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B35ED8DE-C971-402E-9A94-F791D428A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91176219-21CD-4418-8FC5-F7396C350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02FCD5C2-CE88-4900-A889-600CC6EB3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D3CBD107-E918-4EA6-B541-8C94BBC43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AF1BBE9F-7CD7-4BCE-979B-9B97840D2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63D49D87-CFEF-4D01-A8C7-551084FCB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C0E5D3AD-8058-4850-BBC3-B2DC0BC85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7CE48B5C-D22E-452E-86AF-088FFEE4DE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4F77EA56-FA0A-422D-B77E-B823713F7D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BFACF771-9661-4E9B-A72B-BE4F680FA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E1B03C46-CA1E-4444-86E2-91B48FBBF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4AAF674-22E3-4890-9D81-A932D3937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F7A4944B-4C13-4655-B1AD-B0D51558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89647</xdr:colOff>
      <xdr:row>5</xdr:row>
      <xdr:rowOff>0</xdr:rowOff>
    </xdr:from>
    <xdr:to>
      <xdr:col>9</xdr:col>
      <xdr:colOff>369794</xdr:colOff>
      <xdr:row>8</xdr:row>
      <xdr:rowOff>190500</xdr:rowOff>
    </xdr:to>
    <xdr:sp macro="[0]!EffacerResultat" textlink="">
      <xdr:nvSpPr>
        <xdr:cNvPr id="72" name="Rectangle : coins arrondis 71">
          <a:extLst>
            <a:ext uri="{FF2B5EF4-FFF2-40B4-BE49-F238E27FC236}">
              <a16:creationId xmlns:a16="http://schemas.microsoft.com/office/drawing/2014/main" id="{3197CB93-1292-4FB7-8DDB-ABE22217D132}"/>
            </a:ext>
          </a:extLst>
        </xdr:cNvPr>
        <xdr:cNvSpPr/>
      </xdr:nvSpPr>
      <xdr:spPr>
        <a:xfrm>
          <a:off x="3810000" y="1109382"/>
          <a:ext cx="1120588" cy="616324"/>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cadre88171" displayName="Tabcadre88171" ref="A2:F28" totalsRowShown="0" headerRowDxfId="74" dataDxfId="73">
  <autoFilter ref="A2:F28" xr:uid="{00000000-0009-0000-0100-0000AA000000}"/>
  <sortState xmlns:xlrd2="http://schemas.microsoft.com/office/spreadsheetml/2017/richdata2" ref="A3:F28">
    <sortCondition ref="A2:A28"/>
  </sortState>
  <tableColumns count="6">
    <tableColumn id="2" xr3:uid="{00000000-0010-0000-0000-000002000000}" name="Nom - Prénom" dataDxfId="72" dataCellStyle="Normal 2">
      <calculatedColumnFormula>'Saisie des joueurs'!B18</calculatedColumnFormula>
    </tableColumn>
    <tableColumn id="3" xr3:uid="{00000000-0010-0000-0000-000003000000}" name="EAU" dataDxfId="71" dataCellStyle="Normal 2"/>
    <tableColumn id="8" xr3:uid="{00000000-0010-0000-0000-000008000000}" name="BOISSONS" dataDxfId="70"/>
    <tableColumn id="6" xr3:uid="{00000000-0010-0000-0000-000006000000}" name="REPAS" dataDxfId="69" dataCellStyle="Normal 2"/>
    <tableColumn id="7" xr3:uid="{00000000-0010-0000-0000-000007000000}" name="TOTAL" dataDxfId="68" dataCellStyle="Normal 2"/>
    <tableColumn id="9" xr3:uid="{00000000-0010-0000-0000-000009000000}" name="CLUB" dataDxfId="67"/>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00000000-000C-0000-FFFF-FFFF01000000}" name="Tabcadre88121400" displayName="Tabcadre88121400" ref="A2:E31" totalsRowShown="0" headerRowDxfId="65" dataDxfId="64">
  <autoFilter ref="A2:E31" xr:uid="{00000000-0009-0000-0100-00008F010000}"/>
  <sortState xmlns:xlrd2="http://schemas.microsoft.com/office/spreadsheetml/2017/richdata2" ref="A3:E31">
    <sortCondition ref="A2:A31"/>
  </sortState>
  <tableColumns count="5">
    <tableColumn id="1" xr3:uid="{00000000-0010-0000-0100-000001000000}" name="CLUB" dataDxfId="63" dataCellStyle="Normal 2"/>
    <tableColumn id="2" xr3:uid="{00000000-0010-0000-0100-000002000000}" name="ADRESSE 1" dataDxfId="62" dataCellStyle="Normal 2"/>
    <tableColumn id="3" xr3:uid="{00000000-0010-0000-0100-000003000000}" name="ADRESSE 2" dataDxfId="61" dataCellStyle="Normal 2"/>
    <tableColumn id="6" xr3:uid="{00000000-0010-0000-0100-000006000000}" name="CODE POSTAL" dataDxfId="60" dataCellStyle="Normal 2"/>
    <tableColumn id="7" xr3:uid="{00000000-0010-0000-0100-000007000000}" name="VILLE" dataDxfId="59" dataCellStyle="Normal 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02000000}" name="Tabcadre883" displayName="Tabcadre883" ref="A3:F353" totalsRowShown="0" headerRowDxfId="58">
  <autoFilter ref="A3:F353" xr:uid="{00000000-0009-0000-0100-000017010000}"/>
  <sortState xmlns:xlrd2="http://schemas.microsoft.com/office/spreadsheetml/2017/richdata2" ref="A4:F353">
    <sortCondition ref="B3:B353"/>
  </sortState>
  <tableColumns count="6">
    <tableColumn id="2" xr3:uid="{00000000-0010-0000-0200-000002000000}" name="NC-CL" dataDxfId="57" dataCellStyle="Normal 2"/>
    <tableColumn id="22" xr3:uid="{00000000-0010-0000-0200-000016000000}" name="NOM" dataDxfId="56"/>
    <tableColumn id="6" xr3:uid="{00000000-0010-0000-0200-000006000000}" name="LICENCE" dataDxfId="55"/>
    <tableColumn id="15" xr3:uid="{00000000-0010-0000-0200-00000F000000}" name="CAT" dataDxfId="54"/>
    <tableColumn id="16" xr3:uid="{00000000-0010-0000-0200-000010000000}" name="MG" dataDxfId="53"/>
    <tableColumn id="17" xr3:uid="{00000000-0010-0000-0200-000011000000}" name="CLUB" dataDxfId="5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00000000-000C-0000-FFFF-FFFF03000000}" name="Tabcadre88121" displayName="Tabcadre88121" ref="A2:C415" totalsRowShown="0" headerRowDxfId="50" dataDxfId="49">
  <autoFilter ref="A2:C415" xr:uid="{00000000-0009-0000-0100-000048030000}"/>
  <sortState xmlns:xlrd2="http://schemas.microsoft.com/office/spreadsheetml/2017/richdata2" ref="A3:C415">
    <sortCondition ref="B2:B415"/>
  </sortState>
  <tableColumns count="3">
    <tableColumn id="1" xr3:uid="{00000000-0010-0000-0300-000001000000}" name="Licence" dataDxfId="48"/>
    <tableColumn id="2" xr3:uid="{00000000-0010-0000-0300-000002000000}" name="NOM" dataDxfId="47"/>
    <tableColumn id="3" xr3:uid="{00000000-0010-0000-0300-000003000000}" name="PRENOM" dataDxfId="46"/>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0">
    <tabColor theme="0" tint="-0.14999847407452621"/>
  </sheetPr>
  <dimension ref="A1:L28"/>
  <sheetViews>
    <sheetView workbookViewId="0">
      <selection activeCell="H3" sqref="H3"/>
    </sheetView>
  </sheetViews>
  <sheetFormatPr baseColWidth="10" defaultColWidth="11.453125" defaultRowHeight="15.75" customHeight="1" x14ac:dyDescent="0.35"/>
  <cols>
    <col min="1" max="1" width="28.453125" style="24" customWidth="1"/>
    <col min="2" max="2" width="13.453125" style="22" customWidth="1"/>
    <col min="3" max="3" width="24.7265625" style="22" customWidth="1"/>
    <col min="4" max="4" width="15.26953125" style="23" customWidth="1"/>
    <col min="5" max="5" width="14.1796875" style="22" customWidth="1"/>
    <col min="6" max="6" width="24.81640625" style="4" customWidth="1"/>
    <col min="7" max="8" width="11.453125" style="4"/>
    <col min="9" max="12" width="11.453125" style="39"/>
    <col min="13" max="16384" width="11.453125" style="4"/>
  </cols>
  <sheetData>
    <row r="1" spans="1:12" ht="39.5" customHeight="1" x14ac:dyDescent="0.35">
      <c r="A1" s="248" t="s">
        <v>1107</v>
      </c>
      <c r="B1" s="249"/>
      <c r="C1" s="249"/>
      <c r="D1" s="249"/>
      <c r="E1" s="249"/>
      <c r="F1" s="250"/>
    </row>
    <row r="2" spans="1:12" s="1" customFormat="1" ht="15.75" customHeight="1" x14ac:dyDescent="0.35">
      <c r="A2" s="80" t="s">
        <v>41</v>
      </c>
      <c r="B2" s="80" t="s">
        <v>123</v>
      </c>
      <c r="C2" s="80" t="s">
        <v>124</v>
      </c>
      <c r="D2" s="81" t="s">
        <v>121</v>
      </c>
      <c r="E2" s="80" t="s">
        <v>122</v>
      </c>
      <c r="F2" s="82" t="s">
        <v>125</v>
      </c>
      <c r="I2" s="40"/>
      <c r="J2" s="40"/>
      <c r="K2" s="40"/>
      <c r="L2" s="40"/>
    </row>
    <row r="3" spans="1:12" ht="17.25" customHeight="1" x14ac:dyDescent="0.35">
      <c r="A3" s="56">
        <f>'Saisie des joueurs'!B18</f>
        <v>0</v>
      </c>
      <c r="B3" s="28"/>
      <c r="C3" s="28"/>
      <c r="D3" s="29"/>
      <c r="E3" s="28"/>
      <c r="F3" s="41"/>
      <c r="H3" s="39"/>
    </row>
    <row r="4" spans="1:12" ht="17.25" customHeight="1" x14ac:dyDescent="0.35">
      <c r="A4" s="56">
        <f>'Saisie des joueurs'!B19</f>
        <v>0</v>
      </c>
      <c r="B4" s="28"/>
      <c r="C4" s="28"/>
      <c r="D4" s="29"/>
      <c r="E4" s="28"/>
      <c r="F4" s="41"/>
    </row>
    <row r="5" spans="1:12" ht="17.25" customHeight="1" x14ac:dyDescent="0.35">
      <c r="A5" s="56">
        <f>'Saisie des joueurs'!B20</f>
        <v>0</v>
      </c>
      <c r="B5" s="28"/>
      <c r="C5" s="28"/>
      <c r="D5" s="29"/>
      <c r="E5" s="28"/>
      <c r="F5" s="41"/>
    </row>
    <row r="6" spans="1:12" ht="17.25" customHeight="1" x14ac:dyDescent="0.35">
      <c r="A6" s="56">
        <f>'Saisie des joueurs'!B21</f>
        <v>0</v>
      </c>
      <c r="B6" s="28"/>
      <c r="C6" s="28"/>
      <c r="D6" s="29"/>
      <c r="E6" s="28"/>
      <c r="F6" s="41"/>
    </row>
    <row r="7" spans="1:12" ht="17.25" customHeight="1" x14ac:dyDescent="0.35">
      <c r="A7" s="56">
        <f>'Saisie des joueurs'!B22</f>
        <v>0</v>
      </c>
      <c r="B7" s="28"/>
      <c r="C7" s="28"/>
      <c r="D7" s="29"/>
      <c r="E7" s="28"/>
      <c r="F7" s="41"/>
    </row>
    <row r="8" spans="1:12" ht="17.25" customHeight="1" x14ac:dyDescent="0.35">
      <c r="A8" s="56">
        <f>'Saisie des joueurs'!B23</f>
        <v>0</v>
      </c>
      <c r="B8" s="28"/>
      <c r="C8" s="28"/>
      <c r="D8" s="29"/>
      <c r="E8" s="28"/>
      <c r="F8" s="41"/>
    </row>
    <row r="9" spans="1:12" ht="17.25" customHeight="1" x14ac:dyDescent="0.35">
      <c r="A9" s="56">
        <f>'Saisie des joueurs'!B24</f>
        <v>0</v>
      </c>
      <c r="B9" s="28"/>
      <c r="C9" s="28"/>
      <c r="D9" s="29"/>
      <c r="E9" s="28"/>
      <c r="F9" s="41"/>
    </row>
    <row r="10" spans="1:12" ht="17.25" customHeight="1" x14ac:dyDescent="0.35">
      <c r="A10" s="56">
        <f>'Saisie des joueurs'!B25</f>
        <v>0</v>
      </c>
      <c r="B10" s="28"/>
      <c r="C10" s="28"/>
      <c r="D10" s="29"/>
      <c r="E10" s="28"/>
      <c r="F10" s="41"/>
    </row>
    <row r="11" spans="1:12" ht="17.25" customHeight="1" x14ac:dyDescent="0.35">
      <c r="A11" s="56">
        <f>'Saisie des joueurs'!B26</f>
        <v>0</v>
      </c>
      <c r="B11" s="28"/>
      <c r="C11" s="28"/>
      <c r="D11" s="29"/>
      <c r="E11" s="28"/>
      <c r="F11" s="41"/>
    </row>
    <row r="12" spans="1:12" ht="17.25" customHeight="1" x14ac:dyDescent="0.35">
      <c r="A12" s="56">
        <f>'Saisie des joueurs'!B27</f>
        <v>0</v>
      </c>
      <c r="B12" s="28"/>
      <c r="C12" s="28"/>
      <c r="D12" s="29"/>
      <c r="E12" s="28"/>
      <c r="F12" s="41"/>
    </row>
    <row r="13" spans="1:12" ht="17.25" customHeight="1" x14ac:dyDescent="0.35">
      <c r="A13" s="56">
        <f>'Saisie des joueurs'!B28</f>
        <v>0</v>
      </c>
      <c r="B13" s="28"/>
      <c r="C13" s="28"/>
      <c r="D13" s="29"/>
      <c r="E13" s="28"/>
      <c r="F13" s="41"/>
    </row>
    <row r="14" spans="1:12" ht="17.25" customHeight="1" x14ac:dyDescent="0.35">
      <c r="A14" s="56">
        <f>'Saisie des joueurs'!B29</f>
        <v>0</v>
      </c>
      <c r="B14" s="28"/>
      <c r="C14" s="28"/>
      <c r="D14" s="29"/>
      <c r="E14" s="28"/>
      <c r="F14" s="41"/>
    </row>
    <row r="15" spans="1:12" ht="17.25" customHeight="1" x14ac:dyDescent="0.35">
      <c r="A15" s="56">
        <f>'Saisie des joueurs'!B30</f>
        <v>0</v>
      </c>
      <c r="B15" s="28"/>
      <c r="C15" s="28"/>
      <c r="D15" s="29"/>
      <c r="E15" s="28"/>
      <c r="F15" s="41"/>
    </row>
    <row r="16" spans="1:12" ht="17.25" customHeight="1" x14ac:dyDescent="0.35">
      <c r="A16" s="56">
        <f>'Saisie des joueurs'!B31</f>
        <v>0</v>
      </c>
      <c r="B16" s="28"/>
      <c r="C16" s="28"/>
      <c r="D16" s="29"/>
      <c r="E16" s="28"/>
      <c r="F16" s="41"/>
    </row>
    <row r="17" spans="1:6" ht="17.25" customHeight="1" x14ac:dyDescent="0.35">
      <c r="A17" s="56">
        <f>'Saisie des joueurs'!B32</f>
        <v>0</v>
      </c>
      <c r="B17" s="28"/>
      <c r="C17" s="28"/>
      <c r="D17" s="29"/>
      <c r="E17" s="28"/>
      <c r="F17" s="47"/>
    </row>
    <row r="18" spans="1:6" ht="17.25" customHeight="1" x14ac:dyDescent="0.35">
      <c r="A18" s="56">
        <f>'Saisie des joueurs'!B33</f>
        <v>0</v>
      </c>
      <c r="B18" s="28"/>
      <c r="C18" s="28"/>
      <c r="D18" s="29"/>
      <c r="E18" s="28"/>
      <c r="F18" s="41"/>
    </row>
    <row r="19" spans="1:6" ht="17.25" customHeight="1" x14ac:dyDescent="0.35">
      <c r="A19" s="56">
        <f>'Saisie des joueurs'!B34</f>
        <v>0</v>
      </c>
      <c r="B19" s="28"/>
      <c r="C19" s="28"/>
      <c r="D19" s="29"/>
      <c r="E19" s="28"/>
      <c r="F19" s="48"/>
    </row>
    <row r="20" spans="1:6" ht="17.25" customHeight="1" x14ac:dyDescent="0.35">
      <c r="A20" s="56">
        <f>'Saisie des joueurs'!B35</f>
        <v>0</v>
      </c>
      <c r="B20" s="28"/>
      <c r="C20" s="28"/>
      <c r="D20" s="29"/>
      <c r="E20" s="28"/>
      <c r="F20" s="48"/>
    </row>
    <row r="21" spans="1:6" ht="17.25" customHeight="1" x14ac:dyDescent="0.35">
      <c r="A21" s="56">
        <f>'Saisie des joueurs'!B36</f>
        <v>0</v>
      </c>
      <c r="B21" s="28"/>
      <c r="C21" s="28"/>
      <c r="D21" s="29"/>
      <c r="E21" s="28"/>
      <c r="F21" s="48"/>
    </row>
    <row r="22" spans="1:6" ht="17.25" customHeight="1" x14ac:dyDescent="0.35">
      <c r="A22" s="56">
        <f>'Saisie des joueurs'!B37</f>
        <v>0</v>
      </c>
      <c r="B22" s="28"/>
      <c r="C22" s="28"/>
      <c r="D22" s="29"/>
      <c r="E22" s="28"/>
      <c r="F22" s="48"/>
    </row>
    <row r="23" spans="1:6" ht="17.25" customHeight="1" x14ac:dyDescent="0.35">
      <c r="A23" s="56">
        <f>'Saisie des joueurs'!B38</f>
        <v>0</v>
      </c>
      <c r="B23" s="28"/>
      <c r="C23" s="28"/>
      <c r="D23" s="29"/>
      <c r="E23" s="28"/>
      <c r="F23" s="48"/>
    </row>
    <row r="24" spans="1:6" ht="17.25" customHeight="1" x14ac:dyDescent="0.35">
      <c r="A24" s="56">
        <f>'Saisie des joueurs'!B39</f>
        <v>0</v>
      </c>
      <c r="B24" s="28"/>
      <c r="C24" s="28"/>
      <c r="D24" s="29"/>
      <c r="E24" s="28"/>
      <c r="F24" s="48"/>
    </row>
    <row r="25" spans="1:6" ht="17.25" customHeight="1" x14ac:dyDescent="0.35">
      <c r="A25" s="56">
        <f>'Saisie des joueurs'!B40</f>
        <v>0</v>
      </c>
      <c r="B25" s="28"/>
      <c r="C25" s="28"/>
      <c r="D25" s="29"/>
      <c r="E25" s="28"/>
      <c r="F25" s="48"/>
    </row>
    <row r="26" spans="1:6" ht="17.25" customHeight="1" x14ac:dyDescent="0.35">
      <c r="A26" s="56">
        <f>'Saisie des joueurs'!B41</f>
        <v>0</v>
      </c>
      <c r="B26" s="28"/>
      <c r="C26" s="28"/>
      <c r="D26" s="29"/>
      <c r="E26" s="28"/>
      <c r="F26" s="48"/>
    </row>
    <row r="27" spans="1:6" ht="17.25" customHeight="1" x14ac:dyDescent="0.35">
      <c r="A27" s="56"/>
      <c r="B27" s="28"/>
      <c r="C27" s="28"/>
      <c r="D27" s="29"/>
      <c r="E27" s="28"/>
      <c r="F27" s="48"/>
    </row>
    <row r="28" spans="1:6" ht="17.25" customHeight="1" x14ac:dyDescent="0.35">
      <c r="A28" s="56"/>
      <c r="B28" s="77"/>
      <c r="C28" s="28"/>
      <c r="D28" s="78"/>
      <c r="E28" s="79"/>
      <c r="F28" s="48"/>
    </row>
  </sheetData>
  <sheetProtection algorithmName="SHA-512" hashValue="XsVTUq6ZTrVrWkIArkAfdKVqSoA9S2DOsgNckhnLomnWQYdVRqmzTnX20HJP5wTQVPp9vcQKim/NZKG762lC2Q==" saltValue="a2TRzc177AQQKnpstQqTxQ==" spinCount="100000" sheet="1" objects="1" scenarios="1"/>
  <mergeCells count="1">
    <mergeCell ref="A1:F1"/>
  </mergeCells>
  <conditionalFormatting sqref="A3:F28">
    <cfRule type="expression" dxfId="75" priority="1" stopIfTrue="1">
      <formula>MOD(ROW(),2)</formula>
    </cfRule>
  </conditionalFormatting>
  <pageMargins left="0.7" right="0.7" top="0.75" bottom="0.75" header="0.3" footer="0.3"/>
  <pageSetup paperSize="9" orientation="landscape" horizontalDpi="4294967293" verticalDpi="4294967293"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42BE2-9A70-4768-8856-94D4E9823F26}">
  <sheetPr codeName="Feuil18">
    <tabColor theme="7" tint="0.39997558519241921"/>
    <pageSetUpPr fitToPage="1"/>
  </sheetPr>
  <dimension ref="A2:AP63"/>
  <sheetViews>
    <sheetView showGridLines="0" showRowColHeaders="0" zoomScale="70" zoomScaleNormal="70" workbookViewId="0">
      <selection activeCell="AA4" sqref="AA4"/>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7" hidden="1" customWidth="1"/>
    <col min="38" max="42" width="10.81640625" hidden="1" customWidth="1"/>
  </cols>
  <sheetData>
    <row r="2" spans="1:42" ht="27.65" customHeight="1" x14ac:dyDescent="0.35">
      <c r="B2" s="607" t="str">
        <f>'Saisie des joueurs'!C1</f>
        <v>LIGUE MEDITERRANEENNE DE BILLARD</v>
      </c>
      <c r="C2" s="608"/>
      <c r="D2" s="608"/>
      <c r="E2" s="608"/>
      <c r="F2" s="608"/>
      <c r="G2" s="609"/>
      <c r="H2" s="606">
        <f>'Saisie des joueurs'!D7</f>
        <v>0</v>
      </c>
      <c r="I2" s="606"/>
      <c r="J2" s="606"/>
      <c r="K2" s="606" t="str">
        <f>'Saisie des joueurs'!D9</f>
        <v>BANDE</v>
      </c>
      <c r="L2" s="606"/>
      <c r="M2" s="606"/>
      <c r="N2" s="606"/>
    </row>
    <row r="3" spans="1:42" ht="14.5" customHeight="1" x14ac:dyDescent="0.35">
      <c r="A3" s="69"/>
      <c r="B3" s="610"/>
      <c r="C3" s="611"/>
      <c r="D3" s="611"/>
      <c r="E3" s="611"/>
      <c r="F3" s="611"/>
      <c r="G3" s="612"/>
      <c r="H3" s="606"/>
      <c r="I3" s="606"/>
      <c r="J3" s="606"/>
      <c r="K3" s="606"/>
      <c r="L3" s="606"/>
      <c r="M3" s="606"/>
      <c r="N3" s="606"/>
    </row>
    <row r="4" spans="1:42" ht="15.75" customHeight="1" x14ac:dyDescent="0.35">
      <c r="A4" s="2"/>
      <c r="B4" s="613"/>
      <c r="C4" s="614"/>
      <c r="D4" s="614"/>
      <c r="E4" s="614"/>
      <c r="F4" s="614"/>
      <c r="G4" s="615"/>
      <c r="H4" s="606"/>
      <c r="I4" s="606"/>
      <c r="J4" s="606"/>
      <c r="K4" s="606"/>
      <c r="L4" s="606"/>
      <c r="M4" s="606"/>
      <c r="N4" s="606"/>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3" t="s">
        <v>0</v>
      </c>
      <c r="C7" s="396" t="str">
        <f>'Saisie des joueurs'!L34</f>
        <v/>
      </c>
      <c r="D7" s="396"/>
      <c r="E7" s="396"/>
      <c r="F7" s="397"/>
      <c r="L7" s="90"/>
      <c r="M7" s="90"/>
      <c r="N7" s="90"/>
      <c r="O7" s="90"/>
      <c r="P7" s="90"/>
      <c r="Q7" s="90"/>
      <c r="R7" s="90"/>
      <c r="S7" s="90"/>
      <c r="T7" s="90"/>
      <c r="U7" s="90"/>
      <c r="V7"/>
      <c r="W7"/>
      <c r="X7"/>
      <c r="Y7"/>
      <c r="Z7"/>
      <c r="AA7"/>
      <c r="AB7"/>
      <c r="AC7"/>
      <c r="AD7"/>
    </row>
    <row r="8" spans="1:42" ht="17.149999999999999" customHeight="1" thickTop="1" thickBot="1" x14ac:dyDescent="0.4">
      <c r="B8" s="94" t="s">
        <v>1</v>
      </c>
      <c r="C8" s="396" t="str">
        <f>'Saisie des joueurs'!L35</f>
        <v/>
      </c>
      <c r="D8" s="396"/>
      <c r="E8" s="396"/>
      <c r="F8" s="397"/>
      <c r="L8" s="90"/>
      <c r="M8" s="90"/>
      <c r="N8" s="90"/>
      <c r="O8" s="90"/>
      <c r="P8" s="90"/>
      <c r="Q8" s="90"/>
      <c r="R8" s="90"/>
      <c r="S8" s="90"/>
      <c r="T8" s="90"/>
      <c r="U8" s="90"/>
      <c r="V8"/>
      <c r="W8"/>
      <c r="X8"/>
      <c r="Y8"/>
      <c r="Z8"/>
      <c r="AA8"/>
      <c r="AB8"/>
      <c r="AC8"/>
      <c r="AD8"/>
    </row>
    <row r="9" spans="1:42" ht="17.149999999999999" customHeight="1" thickTop="1" thickBot="1" x14ac:dyDescent="0.4">
      <c r="B9" s="94" t="s">
        <v>2</v>
      </c>
      <c r="C9" s="396" t="str">
        <f>'Saisie des joueurs'!L36</f>
        <v/>
      </c>
      <c r="D9" s="396"/>
      <c r="E9" s="396"/>
      <c r="F9" s="397"/>
      <c r="L9"/>
      <c r="M9"/>
      <c r="N9"/>
      <c r="O9"/>
      <c r="P9"/>
      <c r="Q9"/>
      <c r="R9"/>
      <c r="S9"/>
      <c r="T9"/>
      <c r="U9"/>
      <c r="V9"/>
      <c r="W9"/>
      <c r="X9"/>
      <c r="Y9"/>
      <c r="Z9"/>
      <c r="AA9"/>
      <c r="AB9"/>
      <c r="AC9"/>
      <c r="AD9"/>
    </row>
    <row r="10" spans="1:42" ht="17.149999999999999" customHeight="1" thickTop="1" thickBot="1" x14ac:dyDescent="0.55000000000000004">
      <c r="B10" s="95" t="s">
        <v>3</v>
      </c>
      <c r="C10" s="396" t="str">
        <f>'Saisie des joueurs'!L37</f>
        <v/>
      </c>
      <c r="D10" s="396"/>
      <c r="E10" s="396"/>
      <c r="F10" s="397"/>
      <c r="J10" s="70"/>
      <c r="L10"/>
      <c r="M10"/>
      <c r="N10"/>
      <c r="O10"/>
      <c r="P10"/>
      <c r="Q10"/>
      <c r="R10"/>
      <c r="S10"/>
      <c r="T10"/>
      <c r="U10"/>
      <c r="V10"/>
      <c r="W10"/>
      <c r="X10"/>
      <c r="Y10"/>
      <c r="Z10"/>
      <c r="AA10"/>
      <c r="AB10"/>
      <c r="AC10"/>
      <c r="AD10"/>
    </row>
    <row r="11" spans="1:42" ht="14.25" hidden="1" customHeight="1" thickBot="1" x14ac:dyDescent="0.4">
      <c r="J11" s="67"/>
      <c r="K11" s="2"/>
    </row>
    <row r="12" spans="1:42" ht="8.25" hidden="1" customHeight="1" thickTop="1" thickBot="1" x14ac:dyDescent="0.4">
      <c r="K12" s="2"/>
    </row>
    <row r="13" spans="1:42" ht="15" customHeight="1" thickTop="1" thickBot="1" x14ac:dyDescent="0.4">
      <c r="B13" s="461" t="s">
        <v>10</v>
      </c>
      <c r="C13" s="462"/>
      <c r="D13" s="462"/>
      <c r="E13" s="462"/>
      <c r="F13" s="463"/>
      <c r="G13" s="71"/>
      <c r="H13" s="71"/>
      <c r="I13" s="71"/>
      <c r="J13" s="68"/>
      <c r="K13" s="480"/>
      <c r="L13" s="481"/>
      <c r="M13" s="597" t="str">
        <f>C7</f>
        <v/>
      </c>
      <c r="N13" s="598"/>
      <c r="O13" s="598"/>
      <c r="P13" s="598" t="str">
        <f>C8</f>
        <v/>
      </c>
      <c r="Q13" s="598"/>
      <c r="R13" s="598"/>
      <c r="S13" s="598" t="str">
        <f>C9</f>
        <v/>
      </c>
      <c r="T13" s="598"/>
      <c r="U13" s="598"/>
      <c r="V13" s="598" t="str">
        <f>C10</f>
        <v/>
      </c>
      <c r="W13" s="598"/>
      <c r="X13" s="603"/>
    </row>
    <row r="14" spans="1:42" ht="15" customHeight="1" thickTop="1" thickBot="1" x14ac:dyDescent="0.4">
      <c r="B14" s="464"/>
      <c r="C14" s="465"/>
      <c r="D14" s="465"/>
      <c r="E14" s="465"/>
      <c r="F14" s="466"/>
      <c r="G14" s="71"/>
      <c r="H14" s="71"/>
      <c r="I14" s="71"/>
      <c r="J14" s="2"/>
      <c r="K14" s="480"/>
      <c r="L14" s="481"/>
      <c r="M14" s="599"/>
      <c r="N14" s="600"/>
      <c r="O14" s="600"/>
      <c r="P14" s="600"/>
      <c r="Q14" s="600"/>
      <c r="R14" s="600"/>
      <c r="S14" s="600"/>
      <c r="T14" s="600"/>
      <c r="U14" s="600"/>
      <c r="V14" s="600"/>
      <c r="W14" s="600"/>
      <c r="X14" s="604"/>
      <c r="Z14" s="471" t="s">
        <v>1109</v>
      </c>
      <c r="AA14" s="472"/>
      <c r="AB14" s="473"/>
      <c r="AC14" s="380" t="s">
        <v>1110</v>
      </c>
      <c r="AD14" s="85"/>
    </row>
    <row r="15" spans="1:42" ht="22.75" customHeight="1" thickBot="1" x14ac:dyDescent="0.4">
      <c r="B15" s="86"/>
      <c r="F15" s="87"/>
      <c r="J15" s="2"/>
      <c r="K15" s="480"/>
      <c r="L15" s="481"/>
      <c r="M15" s="599"/>
      <c r="N15" s="600"/>
      <c r="O15" s="600"/>
      <c r="P15" s="600"/>
      <c r="Q15" s="600"/>
      <c r="R15" s="600"/>
      <c r="S15" s="600"/>
      <c r="T15" s="600"/>
      <c r="U15" s="600"/>
      <c r="V15" s="600"/>
      <c r="W15" s="600"/>
      <c r="X15" s="604"/>
      <c r="Z15" s="474"/>
      <c r="AA15" s="475"/>
      <c r="AB15" s="476"/>
      <c r="AC15" s="381"/>
      <c r="AD15" s="85"/>
      <c r="AE15" s="333" t="s">
        <v>1115</v>
      </c>
      <c r="AF15" s="334"/>
      <c r="AG15" s="333" t="s">
        <v>1115</v>
      </c>
      <c r="AH15" s="334"/>
      <c r="AI15" s="333" t="s">
        <v>1115</v>
      </c>
      <c r="AJ15" s="334"/>
      <c r="AK15" s="333" t="s">
        <v>1115</v>
      </c>
      <c r="AL15" s="334"/>
      <c r="AM15" s="333" t="s">
        <v>1115</v>
      </c>
      <c r="AN15" s="334"/>
      <c r="AO15" s="141" t="s">
        <v>1126</v>
      </c>
      <c r="AP15" s="331" t="s">
        <v>1127</v>
      </c>
    </row>
    <row r="16" spans="1:42" ht="15.75" customHeight="1" thickBot="1" x14ac:dyDescent="0.4">
      <c r="B16" s="86"/>
      <c r="C16" s="591" t="s">
        <v>1143</v>
      </c>
      <c r="D16" s="592"/>
      <c r="E16" s="592"/>
      <c r="F16" s="593"/>
      <c r="J16" s="2"/>
      <c r="K16" s="482"/>
      <c r="L16" s="483"/>
      <c r="M16" s="601"/>
      <c r="N16" s="602"/>
      <c r="O16" s="602"/>
      <c r="P16" s="602"/>
      <c r="Q16" s="602"/>
      <c r="R16" s="602"/>
      <c r="S16" s="602"/>
      <c r="T16" s="602"/>
      <c r="U16" s="602"/>
      <c r="V16" s="602"/>
      <c r="W16" s="602"/>
      <c r="X16" s="605"/>
      <c r="Y16"/>
      <c r="Z16" s="477"/>
      <c r="AA16" s="478"/>
      <c r="AB16" s="479"/>
      <c r="AC16" s="382"/>
      <c r="AD16" s="85"/>
      <c r="AE16" s="142" t="s">
        <v>1116</v>
      </c>
      <c r="AF16" s="142" t="s">
        <v>1122</v>
      </c>
      <c r="AG16" s="142" t="s">
        <v>1117</v>
      </c>
      <c r="AH16" s="142" t="s">
        <v>1123</v>
      </c>
      <c r="AI16" s="115" t="s">
        <v>1118</v>
      </c>
      <c r="AJ16" s="142" t="s">
        <v>1124</v>
      </c>
      <c r="AK16" s="142" t="s">
        <v>1119</v>
      </c>
      <c r="AL16" s="142" t="s">
        <v>1125</v>
      </c>
      <c r="AM16" s="142" t="s">
        <v>1120</v>
      </c>
      <c r="AN16" s="142" t="s">
        <v>1121</v>
      </c>
      <c r="AO16" s="142" t="s">
        <v>1121</v>
      </c>
      <c r="AP16" s="332"/>
    </row>
    <row r="17" spans="2:42" ht="27" customHeight="1" thickTop="1" thickBot="1" x14ac:dyDescent="0.4">
      <c r="B17" s="86"/>
      <c r="C17" s="594"/>
      <c r="D17" s="595"/>
      <c r="E17" s="595"/>
      <c r="F17" s="596"/>
      <c r="J17" s="2"/>
      <c r="K17" s="583" t="str">
        <f>C7</f>
        <v/>
      </c>
      <c r="L17" s="584"/>
      <c r="M17" s="341" t="s">
        <v>1111</v>
      </c>
      <c r="N17" s="342"/>
      <c r="O17" s="343"/>
      <c r="P17" s="118">
        <f>D32</f>
        <v>0</v>
      </c>
      <c r="Q17" s="119"/>
      <c r="R17" s="120">
        <f>E32</f>
        <v>0</v>
      </c>
      <c r="S17" s="118">
        <f>D26</f>
        <v>0</v>
      </c>
      <c r="T17" s="119"/>
      <c r="U17" s="120">
        <f>E26</f>
        <v>0</v>
      </c>
      <c r="V17" s="118">
        <f>D20</f>
        <v>0</v>
      </c>
      <c r="W17" s="119"/>
      <c r="X17" s="121">
        <f>E20</f>
        <v>0</v>
      </c>
      <c r="Y17"/>
      <c r="Z17" s="122">
        <f>P17+S17+V17</f>
        <v>0</v>
      </c>
      <c r="AA17" s="123"/>
      <c r="AB17" s="124">
        <f>R17+U17+X17</f>
        <v>0</v>
      </c>
      <c r="AC17" s="389" t="e">
        <f>AP17</f>
        <v>#DIV/0!</v>
      </c>
      <c r="AD17" s="116"/>
      <c r="AE17" s="328">
        <f>AA18</f>
        <v>0.03</v>
      </c>
      <c r="AF17" s="328">
        <f>RANK(AE17,AE$17:AE$28,0)</f>
        <v>1</v>
      </c>
      <c r="AG17" s="335" t="e">
        <f>AB19</f>
        <v>#DIV/0!</v>
      </c>
      <c r="AH17" s="328" t="e">
        <f>RANK(AG17,AG$17:AG$28,0)</f>
        <v>#DIV/0!</v>
      </c>
      <c r="AI17" s="335" t="e">
        <f>MAX(R19,U19,X19)</f>
        <v>#DIV/0!</v>
      </c>
      <c r="AJ17" s="328" t="e">
        <f>RANK(AI17,AI$17:AI$28)</f>
        <v>#DIV/0!</v>
      </c>
      <c r="AK17" s="328">
        <f>Z19</f>
        <v>0</v>
      </c>
      <c r="AL17" s="328">
        <f>RANK(AK17,AK$17:AK$28)</f>
        <v>1</v>
      </c>
      <c r="AM17" s="328" t="e">
        <f>(AF17*1000)+(AH17*100)+(AJ17*10)+(AL17*1)</f>
        <v>#DIV/0!</v>
      </c>
      <c r="AN17" s="338" t="e">
        <f>AM17</f>
        <v>#DIV/0!</v>
      </c>
      <c r="AO17" s="328" t="e">
        <f>RANK(AN17,AN$17:AN$28,1)</f>
        <v>#DIV/0!</v>
      </c>
      <c r="AP17" s="328" t="e">
        <f>RANK(AO17,AO$17:AO$28,1)</f>
        <v>#DIV/0!</v>
      </c>
    </row>
    <row r="18" spans="2:42" ht="27" customHeight="1" thickBot="1" x14ac:dyDescent="0.4">
      <c r="B18" s="86"/>
      <c r="F18" s="87"/>
      <c r="J18" s="85"/>
      <c r="K18" s="585"/>
      <c r="L18" s="586"/>
      <c r="M18" s="341"/>
      <c r="N18" s="342"/>
      <c r="O18" s="343"/>
      <c r="P18" s="125"/>
      <c r="Q18" s="126">
        <f>IF(R17&lt;1,0.01,IF(P17&gt;M20,2,IF(P17=M20,1,0)))</f>
        <v>0.01</v>
      </c>
      <c r="R18" s="127"/>
      <c r="S18" s="125"/>
      <c r="T18" s="126">
        <f>IF(U17&lt;1,0.01,IF(S17&gt;M23,2,IF(S17=M23,1,0)))</f>
        <v>0.01</v>
      </c>
      <c r="U18" s="127"/>
      <c r="V18" s="125"/>
      <c r="W18" s="126">
        <f>IF(X17&lt;1,0.01,IF(V17&gt;M26,2,IF(V17=M26,1,0)))</f>
        <v>0.01</v>
      </c>
      <c r="X18" s="128"/>
      <c r="Y18"/>
      <c r="Z18" s="129"/>
      <c r="AA18" s="130">
        <f>Q18+T18+W18</f>
        <v>0.03</v>
      </c>
      <c r="AB18" s="128"/>
      <c r="AC18" s="390"/>
      <c r="AD18" s="117"/>
      <c r="AE18" s="329"/>
      <c r="AF18" s="329"/>
      <c r="AG18" s="336"/>
      <c r="AH18" s="329"/>
      <c r="AI18" s="336"/>
      <c r="AJ18" s="329"/>
      <c r="AK18" s="329"/>
      <c r="AL18" s="329"/>
      <c r="AM18" s="329"/>
      <c r="AN18" s="339"/>
      <c r="AO18" s="329"/>
      <c r="AP18" s="329"/>
    </row>
    <row r="19" spans="2:42" ht="27" customHeight="1" thickBot="1" x14ac:dyDescent="0.4">
      <c r="B19" s="86"/>
      <c r="D19" s="72" t="s">
        <v>4</v>
      </c>
      <c r="E19" s="73" t="s">
        <v>5</v>
      </c>
      <c r="F19" s="96" t="s">
        <v>6</v>
      </c>
      <c r="J19" s="85"/>
      <c r="K19" s="587"/>
      <c r="L19" s="588"/>
      <c r="M19" s="344"/>
      <c r="N19" s="345"/>
      <c r="O19" s="346"/>
      <c r="P19" s="131">
        <f>F32</f>
        <v>0</v>
      </c>
      <c r="Q19" s="132"/>
      <c r="R19" s="133" t="e">
        <f>P17/R17</f>
        <v>#DIV/0!</v>
      </c>
      <c r="S19" s="131">
        <f>F26</f>
        <v>0</v>
      </c>
      <c r="T19" s="132"/>
      <c r="U19" s="133" t="e">
        <f>S17/U17</f>
        <v>#DIV/0!</v>
      </c>
      <c r="V19" s="131">
        <f>F20</f>
        <v>0</v>
      </c>
      <c r="W19" s="132"/>
      <c r="X19" s="134" t="e">
        <f>V17/X17</f>
        <v>#DIV/0!</v>
      </c>
      <c r="Y19"/>
      <c r="Z19" s="135">
        <f>MAX(P19,S19,V19)</f>
        <v>0</v>
      </c>
      <c r="AA19" s="136"/>
      <c r="AB19" s="137" t="e">
        <f>Z17/AB17</f>
        <v>#DIV/0!</v>
      </c>
      <c r="AC19" s="391"/>
      <c r="AD19" s="117"/>
      <c r="AE19" s="330"/>
      <c r="AF19" s="330"/>
      <c r="AG19" s="337"/>
      <c r="AH19" s="330"/>
      <c r="AI19" s="337"/>
      <c r="AJ19" s="330"/>
      <c r="AK19" s="330"/>
      <c r="AL19" s="330"/>
      <c r="AM19" s="330"/>
      <c r="AN19" s="340"/>
      <c r="AO19" s="330"/>
      <c r="AP19" s="330"/>
    </row>
    <row r="20" spans="2:42" ht="27" customHeight="1" thickTop="1" x14ac:dyDescent="0.35">
      <c r="B20" s="392" t="s">
        <v>7</v>
      </c>
      <c r="C20" s="101" t="str">
        <f>C7</f>
        <v/>
      </c>
      <c r="D20" s="91"/>
      <c r="E20" s="394"/>
      <c r="F20" s="97"/>
      <c r="G20" s="84"/>
      <c r="H20" s="88"/>
      <c r="K20" s="583" t="str">
        <f>C8</f>
        <v/>
      </c>
      <c r="L20" s="584"/>
      <c r="M20" s="118">
        <f>D33</f>
        <v>0</v>
      </c>
      <c r="N20" s="138"/>
      <c r="O20" s="120">
        <f>E32</f>
        <v>0</v>
      </c>
      <c r="P20" s="347" t="s">
        <v>1112</v>
      </c>
      <c r="Q20" s="348"/>
      <c r="R20" s="349"/>
      <c r="S20" s="118">
        <f>D23</f>
        <v>0</v>
      </c>
      <c r="T20" s="138"/>
      <c r="U20" s="120">
        <f>E23</f>
        <v>0</v>
      </c>
      <c r="V20" s="118">
        <f>D30</f>
        <v>0</v>
      </c>
      <c r="W20" s="138"/>
      <c r="X20" s="121">
        <f>E29</f>
        <v>0</v>
      </c>
      <c r="Y20"/>
      <c r="Z20" s="122">
        <f>M20+S20+V20</f>
        <v>0</v>
      </c>
      <c r="AA20" s="123"/>
      <c r="AB20" s="124">
        <f>O20+U20+X20</f>
        <v>0</v>
      </c>
      <c r="AC20" s="389" t="e">
        <f t="shared" ref="AC20" si="0">AP20</f>
        <v>#DIV/0!</v>
      </c>
      <c r="AD20" s="116"/>
      <c r="AE20" s="328">
        <f t="shared" ref="AE20" si="1">AA21</f>
        <v>0.03</v>
      </c>
      <c r="AF20" s="328">
        <f t="shared" ref="AF20" si="2">RANK(AE20,AE$17:AE$28,0)</f>
        <v>1</v>
      </c>
      <c r="AG20" s="335" t="e">
        <f t="shared" ref="AG20" si="3">AB22</f>
        <v>#DIV/0!</v>
      </c>
      <c r="AH20" s="328" t="e">
        <f t="shared" ref="AH20" si="4">RANK(AG20,AG$17:AG$28,0)</f>
        <v>#DIV/0!</v>
      </c>
      <c r="AI20" s="335" t="e">
        <f>MAX(O22,U22,X22)</f>
        <v>#DIV/0!</v>
      </c>
      <c r="AJ20" s="328" t="e">
        <f t="shared" ref="AJ20" si="5">RANK(AI20,AI$17:AI$28)</f>
        <v>#DIV/0!</v>
      </c>
      <c r="AK20" s="328">
        <f>Z22</f>
        <v>0</v>
      </c>
      <c r="AL20" s="328">
        <f t="shared" ref="AL20" si="6">RANK(AK20,AK$17:AK$28)</f>
        <v>1</v>
      </c>
      <c r="AM20" s="328" t="e">
        <f t="shared" ref="AM20" si="7">(AF20*1000)+(AH20*100)+(AJ20*10)+(AL20*1)</f>
        <v>#DIV/0!</v>
      </c>
      <c r="AN20" s="338" t="e">
        <f t="shared" ref="AN20" si="8">AM20</f>
        <v>#DIV/0!</v>
      </c>
      <c r="AO20" s="328" t="e">
        <f t="shared" ref="AO20:AP20" si="9">RANK(AN20,AN$17:AN$28,1)</f>
        <v>#DIV/0!</v>
      </c>
      <c r="AP20" s="328" t="e">
        <f t="shared" si="9"/>
        <v>#DIV/0!</v>
      </c>
    </row>
    <row r="21" spans="2:42" ht="27" customHeight="1" thickBot="1" x14ac:dyDescent="0.4">
      <c r="B21" s="393"/>
      <c r="C21" s="102" t="str">
        <f>C10</f>
        <v/>
      </c>
      <c r="D21" s="92"/>
      <c r="E21" s="395"/>
      <c r="F21" s="98"/>
      <c r="G21" s="84"/>
      <c r="H21" s="88"/>
      <c r="K21" s="585"/>
      <c r="L21" s="586"/>
      <c r="M21" s="119"/>
      <c r="N21" s="126">
        <f>IF(R17&gt;0,2-Q18,0.01)</f>
        <v>0.01</v>
      </c>
      <c r="O21" s="127"/>
      <c r="P21" s="350"/>
      <c r="Q21" s="351"/>
      <c r="R21" s="352"/>
      <c r="S21" s="125"/>
      <c r="T21" s="126">
        <f>IF(U20&lt;1,0.01,IF(S20&gt;P23,2,IF(S20=P23,1,0)))</f>
        <v>0.01</v>
      </c>
      <c r="U21" s="127"/>
      <c r="V21" s="125"/>
      <c r="W21" s="126">
        <f>IF(X20&lt;1,0.01,IF(V20&gt;P26,2,IF(V20=P26,1,0)))</f>
        <v>0.01</v>
      </c>
      <c r="X21" s="128"/>
      <c r="Y21"/>
      <c r="Z21" s="129"/>
      <c r="AA21" s="130">
        <f>N21+T21+W21</f>
        <v>0.03</v>
      </c>
      <c r="AB21" s="128"/>
      <c r="AC21" s="390"/>
      <c r="AD21" s="117"/>
      <c r="AE21" s="329"/>
      <c r="AF21" s="329"/>
      <c r="AG21" s="336"/>
      <c r="AH21" s="329"/>
      <c r="AI21" s="336"/>
      <c r="AJ21" s="329"/>
      <c r="AK21" s="329"/>
      <c r="AL21" s="329"/>
      <c r="AM21" s="329"/>
      <c r="AN21" s="339"/>
      <c r="AO21" s="329"/>
      <c r="AP21" s="329"/>
    </row>
    <row r="22" spans="2:42" ht="27" customHeight="1" thickBot="1" x14ac:dyDescent="0.4">
      <c r="B22" s="86"/>
      <c r="D22" s="2"/>
      <c r="E22" s="2"/>
      <c r="F22" s="89"/>
      <c r="H22" s="67"/>
      <c r="K22" s="587"/>
      <c r="L22" s="588"/>
      <c r="M22" s="131">
        <f>F33</f>
        <v>0</v>
      </c>
      <c r="N22" s="132"/>
      <c r="O22" s="133" t="e">
        <f>M20/O20</f>
        <v>#DIV/0!</v>
      </c>
      <c r="P22" s="353"/>
      <c r="Q22" s="354"/>
      <c r="R22" s="355"/>
      <c r="S22" s="131">
        <f>F23</f>
        <v>0</v>
      </c>
      <c r="T22" s="132"/>
      <c r="U22" s="133" t="e">
        <f>S20/U20</f>
        <v>#DIV/0!</v>
      </c>
      <c r="V22" s="131">
        <f>F30</f>
        <v>0</v>
      </c>
      <c r="W22" s="132"/>
      <c r="X22" s="134" t="e">
        <f>V20/X20</f>
        <v>#DIV/0!</v>
      </c>
      <c r="Y22"/>
      <c r="Z22" s="135">
        <f>MAXA(M22,S22,V22)</f>
        <v>0</v>
      </c>
      <c r="AA22" s="136"/>
      <c r="AB22" s="137" t="e">
        <f>Z20/AB20</f>
        <v>#DIV/0!</v>
      </c>
      <c r="AC22" s="391"/>
      <c r="AD22" s="117"/>
      <c r="AE22" s="330"/>
      <c r="AF22" s="330"/>
      <c r="AG22" s="337"/>
      <c r="AH22" s="330"/>
      <c r="AI22" s="337"/>
      <c r="AJ22" s="330"/>
      <c r="AK22" s="330"/>
      <c r="AL22" s="330"/>
      <c r="AM22" s="330"/>
      <c r="AN22" s="340"/>
      <c r="AO22" s="330"/>
      <c r="AP22" s="330"/>
    </row>
    <row r="23" spans="2:42" ht="27" customHeight="1" thickTop="1" x14ac:dyDescent="0.35">
      <c r="B23" s="392" t="s">
        <v>8</v>
      </c>
      <c r="C23" s="101" t="str">
        <f>C8</f>
        <v/>
      </c>
      <c r="D23" s="91"/>
      <c r="E23" s="394"/>
      <c r="F23" s="97"/>
      <c r="G23" s="84"/>
      <c r="H23" s="88"/>
      <c r="K23" s="583" t="str">
        <f>C9</f>
        <v/>
      </c>
      <c r="L23" s="584"/>
      <c r="M23" s="118">
        <f>D27</f>
        <v>0</v>
      </c>
      <c r="N23" s="138"/>
      <c r="O23" s="120">
        <f>E26</f>
        <v>0</v>
      </c>
      <c r="P23" s="118">
        <f>D24</f>
        <v>0</v>
      </c>
      <c r="Q23" s="138"/>
      <c r="R23" s="120">
        <f>E23</f>
        <v>0</v>
      </c>
      <c r="S23" s="356" t="s">
        <v>1113</v>
      </c>
      <c r="T23" s="357"/>
      <c r="U23" s="358"/>
      <c r="V23" s="118">
        <f>D35</f>
        <v>0</v>
      </c>
      <c r="W23" s="138"/>
      <c r="X23" s="121">
        <f>E35</f>
        <v>0</v>
      </c>
      <c r="Y23"/>
      <c r="Z23" s="122">
        <f>M23+P23+V23</f>
        <v>0</v>
      </c>
      <c r="AA23" s="123"/>
      <c r="AB23" s="124">
        <f>O23+R23+X23</f>
        <v>0</v>
      </c>
      <c r="AC23" s="389" t="e">
        <f t="shared" ref="AC23" si="10">AP23</f>
        <v>#DIV/0!</v>
      </c>
      <c r="AD23" s="116"/>
      <c r="AE23" s="328">
        <f t="shared" ref="AE23" si="11">AA24</f>
        <v>0.03</v>
      </c>
      <c r="AF23" s="328">
        <f t="shared" ref="AF23" si="12">RANK(AE23,AE$17:AE$28,0)</f>
        <v>1</v>
      </c>
      <c r="AG23" s="335" t="e">
        <f t="shared" ref="AG23" si="13">AB25</f>
        <v>#DIV/0!</v>
      </c>
      <c r="AH23" s="328" t="e">
        <f t="shared" ref="AH23" si="14">RANK(AG23,AG$17:AG$28,0)</f>
        <v>#DIV/0!</v>
      </c>
      <c r="AI23" s="335" t="e">
        <f>MAX(O25,R25,X25)</f>
        <v>#DIV/0!</v>
      </c>
      <c r="AJ23" s="328" t="e">
        <f t="shared" ref="AJ23" si="15">RANK(AI23,AI$17:AI$28)</f>
        <v>#DIV/0!</v>
      </c>
      <c r="AK23" s="328">
        <f>Z25</f>
        <v>0</v>
      </c>
      <c r="AL23" s="328">
        <f t="shared" ref="AL23" si="16">RANK(AK23,AK$17:AK$28)</f>
        <v>1</v>
      </c>
      <c r="AM23" s="328" t="e">
        <f t="shared" ref="AM23" si="17">(AF23*1000)+(AH23*100)+(AJ23*10)+(AL23*1)</f>
        <v>#DIV/0!</v>
      </c>
      <c r="AN23" s="338" t="e">
        <f t="shared" ref="AN23" si="18">AM23</f>
        <v>#DIV/0!</v>
      </c>
      <c r="AO23" s="328" t="e">
        <f t="shared" ref="AO23:AP23" si="19">RANK(AN23,AN$17:AN$28,1)</f>
        <v>#DIV/0!</v>
      </c>
      <c r="AP23" s="328" t="e">
        <f t="shared" si="19"/>
        <v>#DIV/0!</v>
      </c>
    </row>
    <row r="24" spans="2:42" ht="27" customHeight="1" thickBot="1" x14ac:dyDescent="0.4">
      <c r="B24" s="393"/>
      <c r="C24" s="102" t="str">
        <f>C9</f>
        <v/>
      </c>
      <c r="D24" s="92"/>
      <c r="E24" s="395"/>
      <c r="F24" s="98"/>
      <c r="G24" s="84"/>
      <c r="H24" s="88"/>
      <c r="K24" s="585"/>
      <c r="L24" s="586"/>
      <c r="M24" s="119"/>
      <c r="N24" s="126">
        <f>IF(U17&gt;0,2-T18,0.01)</f>
        <v>0.01</v>
      </c>
      <c r="O24" s="127"/>
      <c r="P24" s="125"/>
      <c r="Q24" s="126">
        <f>IF(U20&gt;0,2-T21,0.01)</f>
        <v>0.01</v>
      </c>
      <c r="R24" s="127"/>
      <c r="S24" s="359"/>
      <c r="T24" s="360"/>
      <c r="U24" s="361"/>
      <c r="V24" s="125"/>
      <c r="W24" s="126">
        <f>IF(X23&lt;1,0.01,IF(V23&gt;S26,2,IF(V23=S26,1,0)))</f>
        <v>0.01</v>
      </c>
      <c r="X24" s="128"/>
      <c r="Y24"/>
      <c r="Z24" s="129"/>
      <c r="AA24" s="130">
        <f>N24+Q24+W24</f>
        <v>0.03</v>
      </c>
      <c r="AB24" s="128"/>
      <c r="AC24" s="390"/>
      <c r="AD24" s="117"/>
      <c r="AE24" s="329"/>
      <c r="AF24" s="329"/>
      <c r="AG24" s="336"/>
      <c r="AH24" s="329"/>
      <c r="AI24" s="336"/>
      <c r="AJ24" s="329"/>
      <c r="AK24" s="329"/>
      <c r="AL24" s="329"/>
      <c r="AM24" s="329"/>
      <c r="AN24" s="339"/>
      <c r="AO24" s="329"/>
      <c r="AP24" s="329"/>
    </row>
    <row r="25" spans="2:42" ht="27" customHeight="1" thickBot="1" x14ac:dyDescent="0.4">
      <c r="B25" s="86"/>
      <c r="D25" s="2"/>
      <c r="E25" s="2"/>
      <c r="F25" s="89"/>
      <c r="H25" s="67"/>
      <c r="K25" s="587"/>
      <c r="L25" s="588"/>
      <c r="M25" s="131">
        <f>F27</f>
        <v>0</v>
      </c>
      <c r="N25" s="132"/>
      <c r="O25" s="133" t="e">
        <f>M23/O23</f>
        <v>#DIV/0!</v>
      </c>
      <c r="P25" s="131">
        <f>F24</f>
        <v>0</v>
      </c>
      <c r="Q25" s="132"/>
      <c r="R25" s="133" t="e">
        <f>P23/R23</f>
        <v>#DIV/0!</v>
      </c>
      <c r="S25" s="362"/>
      <c r="T25" s="363"/>
      <c r="U25" s="364"/>
      <c r="V25" s="131">
        <f>F35</f>
        <v>0</v>
      </c>
      <c r="W25" s="132"/>
      <c r="X25" s="134" t="e">
        <f>V23/X23</f>
        <v>#DIV/0!</v>
      </c>
      <c r="Y25"/>
      <c r="Z25" s="135">
        <f>MAXA(M25,P25,V25)</f>
        <v>0</v>
      </c>
      <c r="AA25" s="136"/>
      <c r="AB25" s="137" t="e">
        <f>Z23/AB23</f>
        <v>#DIV/0!</v>
      </c>
      <c r="AC25" s="391"/>
      <c r="AD25" s="117"/>
      <c r="AE25" s="330"/>
      <c r="AF25" s="330"/>
      <c r="AG25" s="337"/>
      <c r="AH25" s="330"/>
      <c r="AI25" s="337"/>
      <c r="AJ25" s="330"/>
      <c r="AK25" s="330"/>
      <c r="AL25" s="330"/>
      <c r="AM25" s="330"/>
      <c r="AN25" s="340"/>
      <c r="AO25" s="330"/>
      <c r="AP25" s="330"/>
    </row>
    <row r="26" spans="2:42" ht="27" customHeight="1" thickTop="1" x14ac:dyDescent="0.35">
      <c r="B26" s="392" t="s">
        <v>9</v>
      </c>
      <c r="C26" s="101" t="str">
        <f>C7</f>
        <v/>
      </c>
      <c r="D26" s="91"/>
      <c r="E26" s="394"/>
      <c r="F26" s="97"/>
      <c r="G26" s="84"/>
      <c r="H26" s="88"/>
      <c r="K26" s="583" t="str">
        <f>C10</f>
        <v/>
      </c>
      <c r="L26" s="584"/>
      <c r="M26" s="118">
        <f>D21</f>
        <v>0</v>
      </c>
      <c r="N26" s="138"/>
      <c r="O26" s="120">
        <f>E20</f>
        <v>0</v>
      </c>
      <c r="P26" s="118">
        <f>D29</f>
        <v>0</v>
      </c>
      <c r="Q26" s="138"/>
      <c r="R26" s="120">
        <f>E29</f>
        <v>0</v>
      </c>
      <c r="S26" s="118">
        <f>D36</f>
        <v>0</v>
      </c>
      <c r="T26" s="138"/>
      <c r="U26" s="120">
        <f>E35</f>
        <v>0</v>
      </c>
      <c r="V26" s="422"/>
      <c r="W26" s="423"/>
      <c r="X26" s="424"/>
      <c r="Y26"/>
      <c r="Z26" s="122">
        <f>M26+P26+S26</f>
        <v>0</v>
      </c>
      <c r="AA26" s="123"/>
      <c r="AB26" s="124">
        <f>O26+R26+U26</f>
        <v>0</v>
      </c>
      <c r="AC26" s="389" t="e">
        <f t="shared" ref="AC26" si="20">AP26</f>
        <v>#DIV/0!</v>
      </c>
      <c r="AD26" s="116"/>
      <c r="AE26" s="328">
        <f t="shared" ref="AE26" si="21">AA27</f>
        <v>0.03</v>
      </c>
      <c r="AF26" s="328">
        <f t="shared" ref="AF26" si="22">RANK(AE26,AE$17:AE$28,0)</f>
        <v>1</v>
      </c>
      <c r="AG26" s="335" t="e">
        <f t="shared" ref="AG26" si="23">AB28</f>
        <v>#DIV/0!</v>
      </c>
      <c r="AH26" s="328" t="e">
        <f t="shared" ref="AH26" si="24">RANK(AG26,AG$17:AG$28,0)</f>
        <v>#DIV/0!</v>
      </c>
      <c r="AI26" s="335" t="e">
        <f>MAX(O28,R28,U28)</f>
        <v>#DIV/0!</v>
      </c>
      <c r="AJ26" s="328" t="e">
        <f t="shared" ref="AJ26" si="25">RANK(AI26,AI$17:AI$28)</f>
        <v>#DIV/0!</v>
      </c>
      <c r="AK26" s="328">
        <f>Z28</f>
        <v>0</v>
      </c>
      <c r="AL26" s="328">
        <f t="shared" ref="AL26" si="26">RANK(AK26,AK$17:AK$28)</f>
        <v>1</v>
      </c>
      <c r="AM26" s="328" t="e">
        <f t="shared" ref="AM26" si="27">(AF26*1000)+(AH26*100)+(AJ26*10)+(AL26*1)</f>
        <v>#DIV/0!</v>
      </c>
      <c r="AN26" s="338" t="e">
        <f t="shared" ref="AN26" si="28">AM26</f>
        <v>#DIV/0!</v>
      </c>
      <c r="AO26" s="328" t="e">
        <f t="shared" ref="AO26:AP26" si="29">RANK(AN26,AN$17:AN$28,1)</f>
        <v>#DIV/0!</v>
      </c>
      <c r="AP26" s="328" t="e">
        <f t="shared" si="29"/>
        <v>#DIV/0!</v>
      </c>
    </row>
    <row r="27" spans="2:42" ht="26.25" customHeight="1" thickBot="1" x14ac:dyDescent="0.4">
      <c r="B27" s="393"/>
      <c r="C27" s="102" t="str">
        <f>C9</f>
        <v/>
      </c>
      <c r="D27" s="92"/>
      <c r="E27" s="395"/>
      <c r="F27" s="98"/>
      <c r="G27" s="84"/>
      <c r="H27" s="88"/>
      <c r="K27" s="585"/>
      <c r="L27" s="586"/>
      <c r="M27" s="119"/>
      <c r="N27" s="126">
        <f>IF(X17&gt;0,2-W18,0.01)</f>
        <v>0.01</v>
      </c>
      <c r="O27" s="127"/>
      <c r="P27" s="125"/>
      <c r="Q27" s="126">
        <f>IF(X20&gt;0,2-W21,0.01)</f>
        <v>0.01</v>
      </c>
      <c r="R27" s="127"/>
      <c r="S27" s="125"/>
      <c r="T27" s="126">
        <f>IF(X23&gt;0,2-W24,0.01)</f>
        <v>0.01</v>
      </c>
      <c r="U27" s="127"/>
      <c r="V27" s="425"/>
      <c r="W27" s="426"/>
      <c r="X27" s="427"/>
      <c r="Y27"/>
      <c r="Z27" s="129"/>
      <c r="AA27" s="130">
        <f>N27+Q27+T27</f>
        <v>0.03</v>
      </c>
      <c r="AB27" s="128"/>
      <c r="AC27" s="390"/>
      <c r="AD27" s="117"/>
      <c r="AE27" s="329"/>
      <c r="AF27" s="329"/>
      <c r="AG27" s="336"/>
      <c r="AH27" s="329"/>
      <c r="AI27" s="336"/>
      <c r="AJ27" s="329"/>
      <c r="AK27" s="329"/>
      <c r="AL27" s="329"/>
      <c r="AM27" s="329"/>
      <c r="AN27" s="339"/>
      <c r="AO27" s="329"/>
      <c r="AP27" s="329"/>
    </row>
    <row r="28" spans="2:42" ht="27" customHeight="1" thickBot="1" x14ac:dyDescent="0.4">
      <c r="B28" s="86"/>
      <c r="F28" s="87"/>
      <c r="H28" s="67"/>
      <c r="K28" s="589"/>
      <c r="L28" s="590"/>
      <c r="M28" s="139">
        <f>F21</f>
        <v>0</v>
      </c>
      <c r="N28" s="136"/>
      <c r="O28" s="140" t="e">
        <f>M26/O26</f>
        <v>#DIV/0!</v>
      </c>
      <c r="P28" s="139">
        <f>F29</f>
        <v>0</v>
      </c>
      <c r="Q28" s="136"/>
      <c r="R28" s="140" t="e">
        <f>P26/R26</f>
        <v>#DIV/0!</v>
      </c>
      <c r="S28" s="139">
        <f>F36</f>
        <v>0</v>
      </c>
      <c r="T28" s="136"/>
      <c r="U28" s="140" t="e">
        <f>S26/U26</f>
        <v>#DIV/0!</v>
      </c>
      <c r="V28" s="428"/>
      <c r="W28" s="429"/>
      <c r="X28" s="430"/>
      <c r="Y28"/>
      <c r="Z28" s="135">
        <f>MAXA(M28,P28,S28)</f>
        <v>0</v>
      </c>
      <c r="AA28" s="136"/>
      <c r="AB28" s="137" t="e">
        <f>Z26/AB26</f>
        <v>#DIV/0!</v>
      </c>
      <c r="AC28" s="391"/>
      <c r="AD28" s="117"/>
      <c r="AE28" s="330"/>
      <c r="AF28" s="330"/>
      <c r="AG28" s="337"/>
      <c r="AH28" s="330"/>
      <c r="AI28" s="337"/>
      <c r="AJ28" s="330"/>
      <c r="AK28" s="330"/>
      <c r="AL28" s="330"/>
      <c r="AM28" s="330"/>
      <c r="AN28" s="340"/>
      <c r="AO28" s="330"/>
      <c r="AP28" s="330"/>
    </row>
    <row r="29" spans="2:42" ht="22.5" customHeight="1" thickTop="1" x14ac:dyDescent="0.35">
      <c r="B29" s="392" t="s">
        <v>25</v>
      </c>
      <c r="C29" s="101" t="str">
        <f>C10</f>
        <v/>
      </c>
      <c r="D29" s="91"/>
      <c r="E29" s="394"/>
      <c r="F29" s="97"/>
      <c r="G29" s="84"/>
      <c r="H29" s="88"/>
      <c r="AK29"/>
    </row>
    <row r="30" spans="2:42" ht="23.25" customHeight="1" thickBot="1" x14ac:dyDescent="0.4">
      <c r="B30" s="393"/>
      <c r="C30" s="102" t="str">
        <f>C8</f>
        <v/>
      </c>
      <c r="D30" s="92"/>
      <c r="E30" s="395"/>
      <c r="F30" s="98"/>
      <c r="G30" s="84"/>
      <c r="H30" s="88"/>
      <c r="M30" s="419" t="s">
        <v>40</v>
      </c>
      <c r="N30" s="420"/>
      <c r="O30" s="420"/>
      <c r="P30" s="420"/>
      <c r="Q30" s="420"/>
      <c r="R30" s="420"/>
      <c r="S30" s="420"/>
      <c r="T30" s="420"/>
      <c r="U30" s="420"/>
      <c r="V30" s="420"/>
      <c r="W30" s="420"/>
      <c r="X30" s="421"/>
      <c r="AK30"/>
    </row>
    <row r="31" spans="2:42" ht="29.25" customHeight="1" thickBot="1" x14ac:dyDescent="0.4">
      <c r="B31" s="86"/>
      <c r="D31" s="2"/>
      <c r="E31" s="2"/>
      <c r="F31" s="89"/>
      <c r="H31" s="67"/>
      <c r="AK31"/>
    </row>
    <row r="32" spans="2:42" ht="24.75" customHeight="1" x14ac:dyDescent="0.35">
      <c r="B32" s="392" t="s">
        <v>26</v>
      </c>
      <c r="C32" s="101" t="str">
        <f>C7</f>
        <v/>
      </c>
      <c r="D32" s="91"/>
      <c r="E32" s="394"/>
      <c r="F32" s="97"/>
      <c r="G32" s="84"/>
      <c r="H32" s="88"/>
      <c r="AK32"/>
    </row>
    <row r="33" spans="2:11" ht="22.5" customHeight="1" thickBot="1" x14ac:dyDescent="0.4">
      <c r="B33" s="393"/>
      <c r="C33" s="102" t="str">
        <f>C8</f>
        <v/>
      </c>
      <c r="D33" s="92"/>
      <c r="E33" s="395"/>
      <c r="F33" s="98"/>
      <c r="G33" s="84"/>
      <c r="H33" s="88"/>
      <c r="I33" s="2"/>
    </row>
    <row r="34" spans="2:11" ht="21" customHeight="1" thickBot="1" x14ac:dyDescent="0.4">
      <c r="B34" s="86"/>
      <c r="D34" s="2"/>
      <c r="E34" s="2"/>
      <c r="F34" s="99"/>
      <c r="H34" s="67"/>
      <c r="I34" s="2"/>
    </row>
    <row r="35" spans="2:11" ht="21" customHeight="1" x14ac:dyDescent="0.35">
      <c r="B35" s="392" t="s">
        <v>27</v>
      </c>
      <c r="C35" s="101" t="str">
        <f>C9</f>
        <v/>
      </c>
      <c r="D35" s="91"/>
      <c r="E35" s="394"/>
      <c r="F35" s="97"/>
      <c r="G35" s="84"/>
      <c r="H35" s="88"/>
      <c r="I35" s="2"/>
    </row>
    <row r="36" spans="2:11" ht="21" customHeight="1" thickBot="1" x14ac:dyDescent="0.4">
      <c r="B36" s="402"/>
      <c r="C36" s="103" t="str">
        <f>C10</f>
        <v/>
      </c>
      <c r="D36" s="92"/>
      <c r="E36" s="395"/>
      <c r="F36" s="98"/>
      <c r="G36" s="84"/>
      <c r="H36" s="88"/>
      <c r="I36" s="2"/>
    </row>
    <row r="37" spans="2:11" ht="15" thickTop="1" x14ac:dyDescent="0.35">
      <c r="D37" s="2"/>
      <c r="E37" s="2"/>
      <c r="F37" s="2"/>
      <c r="H37" s="413" t="s">
        <v>11</v>
      </c>
      <c r="I37" s="414"/>
      <c r="J37" s="414"/>
      <c r="K37" s="415"/>
    </row>
    <row r="38" spans="2:11" ht="15" thickBot="1" x14ac:dyDescent="0.4">
      <c r="H38" s="416"/>
      <c r="I38" s="417"/>
      <c r="J38" s="417"/>
      <c r="K38" s="418"/>
    </row>
    <row r="39" spans="2:11" ht="15" thickTop="1" x14ac:dyDescent="0.35">
      <c r="B39" s="327" t="s">
        <v>13</v>
      </c>
      <c r="C39" s="449">
        <f>'Saisie des joueurs'!D5</f>
        <v>0</v>
      </c>
      <c r="D39" s="327"/>
      <c r="E39" s="327"/>
      <c r="F39" s="327"/>
      <c r="H39" s="407">
        <f>'Saisie des joueurs'!G11</f>
        <v>0</v>
      </c>
      <c r="I39" s="408"/>
      <c r="J39" s="408"/>
      <c r="K39" s="409"/>
    </row>
    <row r="40" spans="2:11" ht="15" thickBot="1" x14ac:dyDescent="0.4">
      <c r="B40" s="327"/>
      <c r="C40" s="450"/>
      <c r="D40" s="327"/>
      <c r="E40" s="327"/>
      <c r="F40" s="327"/>
      <c r="G40" s="36"/>
      <c r="H40" s="410"/>
      <c r="I40" s="411"/>
      <c r="J40" s="411"/>
      <c r="K40" s="412"/>
    </row>
    <row r="41" spans="2:11" ht="15.5" thickTop="1" thickBot="1" x14ac:dyDescent="0.4">
      <c r="J41" s="100"/>
    </row>
    <row r="42" spans="2:11" ht="14.5" customHeight="1" x14ac:dyDescent="0.35">
      <c r="B42" s="443" t="s">
        <v>12</v>
      </c>
      <c r="C42" s="444"/>
      <c r="D42" s="444"/>
      <c r="E42" s="444"/>
      <c r="F42" s="444"/>
      <c r="G42" s="444"/>
      <c r="H42" s="444"/>
      <c r="I42" s="444"/>
      <c r="J42" s="444"/>
      <c r="K42" s="445"/>
    </row>
    <row r="43" spans="2:11" ht="15" thickBot="1" x14ac:dyDescent="0.4">
      <c r="B43" s="446"/>
      <c r="C43" s="447"/>
      <c r="D43" s="447"/>
      <c r="E43" s="447"/>
      <c r="F43" s="447"/>
      <c r="G43" s="447"/>
      <c r="H43" s="447"/>
      <c r="I43" s="447"/>
      <c r="J43" s="447"/>
      <c r="K43" s="448"/>
    </row>
    <row r="44" spans="2:11" ht="18.75" customHeight="1" x14ac:dyDescent="0.35">
      <c r="B44" s="434"/>
      <c r="C44" s="435"/>
      <c r="D44" s="435"/>
      <c r="E44" s="435"/>
      <c r="F44" s="435"/>
      <c r="G44" s="435"/>
      <c r="H44" s="435"/>
      <c r="I44" s="435"/>
      <c r="J44" s="435"/>
      <c r="K44" s="436"/>
    </row>
    <row r="45" spans="2:11" ht="18.75" customHeight="1" x14ac:dyDescent="0.35">
      <c r="B45" s="437"/>
      <c r="C45" s="438"/>
      <c r="D45" s="438"/>
      <c r="E45" s="438"/>
      <c r="F45" s="438"/>
      <c r="G45" s="438"/>
      <c r="H45" s="438"/>
      <c r="I45" s="438"/>
      <c r="J45" s="438"/>
      <c r="K45" s="439"/>
    </row>
    <row r="46" spans="2:11" ht="18.75" customHeight="1" x14ac:dyDescent="0.35">
      <c r="B46" s="440"/>
      <c r="C46" s="441"/>
      <c r="D46" s="441"/>
      <c r="E46" s="441"/>
      <c r="F46" s="441"/>
      <c r="G46" s="441"/>
      <c r="H46" s="441"/>
      <c r="I46" s="441"/>
      <c r="J46" s="441"/>
      <c r="K46" s="442"/>
    </row>
    <row r="47" spans="2:11" ht="18.75" customHeight="1" x14ac:dyDescent="0.35">
      <c r="B47" s="437"/>
      <c r="C47" s="438"/>
      <c r="D47" s="438"/>
      <c r="E47" s="438"/>
      <c r="F47" s="438"/>
      <c r="G47" s="438"/>
      <c r="H47" s="438"/>
      <c r="I47" s="438"/>
      <c r="J47" s="438"/>
      <c r="K47" s="439"/>
    </row>
    <row r="48" spans="2:11" ht="18.75" customHeight="1" x14ac:dyDescent="0.35">
      <c r="B48" s="440"/>
      <c r="C48" s="441"/>
      <c r="D48" s="441"/>
      <c r="E48" s="441"/>
      <c r="F48" s="441"/>
      <c r="G48" s="441"/>
      <c r="H48" s="441"/>
      <c r="I48" s="441"/>
      <c r="J48" s="441"/>
      <c r="K48" s="442"/>
    </row>
    <row r="49" spans="2:11" ht="18.75" customHeight="1" x14ac:dyDescent="0.35">
      <c r="B49" s="437"/>
      <c r="C49" s="438"/>
      <c r="D49" s="438"/>
      <c r="E49" s="438"/>
      <c r="F49" s="438"/>
      <c r="G49" s="438"/>
      <c r="H49" s="438"/>
      <c r="I49" s="438"/>
      <c r="J49" s="438"/>
      <c r="K49" s="439"/>
    </row>
    <row r="50" spans="2:11" ht="18.75" customHeight="1" x14ac:dyDescent="0.35">
      <c r="B50" s="440"/>
      <c r="C50" s="441"/>
      <c r="D50" s="441"/>
      <c r="E50" s="441"/>
      <c r="F50" s="441"/>
      <c r="G50" s="441"/>
      <c r="H50" s="441"/>
      <c r="I50" s="441"/>
      <c r="J50" s="441"/>
      <c r="K50" s="442"/>
    </row>
    <row r="51" spans="2:11" ht="18.75" customHeight="1" thickBot="1" x14ac:dyDescent="0.4">
      <c r="B51" s="431"/>
      <c r="C51" s="432"/>
      <c r="D51" s="432"/>
      <c r="E51" s="432"/>
      <c r="F51" s="432"/>
      <c r="G51" s="432"/>
      <c r="H51" s="432"/>
      <c r="I51" s="432"/>
      <c r="J51" s="432"/>
      <c r="K51" s="433"/>
    </row>
    <row r="53" spans="2:11" x14ac:dyDescent="0.35">
      <c r="B53" s="306" t="s">
        <v>1108</v>
      </c>
      <c r="C53" s="306"/>
    </row>
    <row r="55" spans="2:11" ht="15" customHeight="1" x14ac:dyDescent="0.35"/>
    <row r="56" spans="2:11" ht="15.75" customHeight="1" x14ac:dyDescent="0.35"/>
    <row r="62" spans="2:11" ht="14.5" customHeight="1" x14ac:dyDescent="0.35">
      <c r="C62" s="74"/>
      <c r="D62" s="74"/>
      <c r="E62" s="74"/>
      <c r="F62" s="74"/>
    </row>
    <row r="63" spans="2:11" ht="14.5" customHeight="1" x14ac:dyDescent="0.35">
      <c r="C63" s="74"/>
      <c r="D63" s="74"/>
      <c r="E63" s="74"/>
      <c r="F63" s="74"/>
    </row>
  </sheetData>
  <sheetProtection algorithmName="SHA-512" hashValue="41l48TC06j6wBEr5bwsDJdjKVz8OKGQHxXniOBWJRZmEBXlzQarEP7zXP/Cs/GT19JMb+FuG0b8HgCq7pIKw1w==" saltValue="0T/n3vATqK5k4TQKh+7Z9A=="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11" priority="1" stopIfTrue="1" operator="equal">
      <formula>2</formula>
    </cfRule>
    <cfRule type="cellIs" dxfId="10" priority="2" stopIfTrue="1" operator="equal">
      <formula>1</formula>
    </cfRule>
    <cfRule type="cellIs" dxfId="9" priority="3" stopIfTrue="1" operator="equal">
      <formula>0</formula>
    </cfRule>
  </conditionalFormatting>
  <conditionalFormatting sqref="T18 W18 W21 W24 N27 Q27 T27 Q24 T21 Q18">
    <cfRule type="cellIs" dxfId="8" priority="4" stopIfTrue="1" operator="equal">
      <formula>2</formula>
    </cfRule>
    <cfRule type="cellIs" dxfId="7" priority="5" stopIfTrue="1" operator="equal">
      <formula>1</formula>
    </cfRule>
    <cfRule type="cellIs" dxfId="6"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DAFA-F0FD-410D-A1D1-B398BDB1D04A}">
  <sheetPr codeName="Feuil19">
    <tabColor theme="2" tint="-0.499984740745262"/>
    <pageSetUpPr fitToPage="1"/>
  </sheetPr>
  <dimension ref="A2:AP63"/>
  <sheetViews>
    <sheetView showGridLines="0" showRowColHeaders="0" zoomScale="70" zoomScaleNormal="70" workbookViewId="0">
      <selection activeCell="Z5" sqref="Z5"/>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7" hidden="1" customWidth="1"/>
    <col min="38" max="42" width="10.81640625" hidden="1" customWidth="1"/>
  </cols>
  <sheetData>
    <row r="2" spans="1:42" ht="27.65" customHeight="1" x14ac:dyDescent="0.35">
      <c r="B2" s="640" t="str">
        <f>'Saisie des joueurs'!C1</f>
        <v>LIGUE MEDITERRANEENNE DE BILLARD</v>
      </c>
      <c r="C2" s="641"/>
      <c r="D2" s="641"/>
      <c r="E2" s="641"/>
      <c r="F2" s="641"/>
      <c r="G2" s="642"/>
      <c r="H2" s="639" t="s">
        <v>1106</v>
      </c>
      <c r="I2" s="639"/>
      <c r="J2" s="639"/>
      <c r="K2" s="639" t="str">
        <f>'Saisie des joueurs'!D9</f>
        <v>BANDE</v>
      </c>
      <c r="L2" s="639"/>
      <c r="M2" s="639"/>
      <c r="N2" s="639"/>
    </row>
    <row r="3" spans="1:42" ht="14.5" customHeight="1" x14ac:dyDescent="0.35">
      <c r="A3" s="69"/>
      <c r="B3" s="643"/>
      <c r="C3" s="644"/>
      <c r="D3" s="644"/>
      <c r="E3" s="644"/>
      <c r="F3" s="644"/>
      <c r="G3" s="645"/>
      <c r="H3" s="639"/>
      <c r="I3" s="639"/>
      <c r="J3" s="639"/>
      <c r="K3" s="639"/>
      <c r="L3" s="639"/>
      <c r="M3" s="639"/>
      <c r="N3" s="639"/>
    </row>
    <row r="4" spans="1:42" ht="15.75" customHeight="1" x14ac:dyDescent="0.35">
      <c r="A4" s="2"/>
      <c r="B4" s="646"/>
      <c r="C4" s="647"/>
      <c r="D4" s="647"/>
      <c r="E4" s="647"/>
      <c r="F4" s="647"/>
      <c r="G4" s="648"/>
      <c r="H4" s="639"/>
      <c r="I4" s="639"/>
      <c r="J4" s="639"/>
      <c r="K4" s="639"/>
      <c r="L4" s="639"/>
      <c r="M4" s="639"/>
      <c r="N4" s="639"/>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3" t="s">
        <v>0</v>
      </c>
      <c r="C7" s="396" t="str">
        <f>'Saisie des joueurs'!L38</f>
        <v/>
      </c>
      <c r="D7" s="396"/>
      <c r="E7" s="396"/>
      <c r="F7" s="397"/>
      <c r="L7" s="90"/>
      <c r="M7" s="90"/>
      <c r="N7" s="90"/>
      <c r="O7" s="90"/>
      <c r="P7" s="90"/>
      <c r="Q7" s="90"/>
      <c r="R7" s="90"/>
      <c r="S7" s="90"/>
      <c r="T7" s="90"/>
      <c r="U7" s="90"/>
      <c r="V7"/>
      <c r="W7"/>
      <c r="X7"/>
      <c r="Y7"/>
      <c r="Z7"/>
      <c r="AA7"/>
      <c r="AB7"/>
      <c r="AC7"/>
      <c r="AD7"/>
    </row>
    <row r="8" spans="1:42" ht="17.149999999999999" customHeight="1" thickTop="1" thickBot="1" x14ac:dyDescent="0.4">
      <c r="B8" s="94" t="s">
        <v>1</v>
      </c>
      <c r="C8" s="396" t="str">
        <f>'Saisie des joueurs'!L39</f>
        <v/>
      </c>
      <c r="D8" s="396"/>
      <c r="E8" s="396"/>
      <c r="F8" s="397"/>
      <c r="L8" s="90"/>
      <c r="M8" s="90"/>
      <c r="N8" s="90"/>
      <c r="O8" s="90"/>
      <c r="P8" s="90"/>
      <c r="Q8" s="90"/>
      <c r="R8" s="90"/>
      <c r="S8" s="90"/>
      <c r="T8" s="90"/>
      <c r="U8" s="90"/>
      <c r="V8"/>
      <c r="W8"/>
      <c r="X8"/>
      <c r="Y8"/>
      <c r="Z8"/>
      <c r="AA8"/>
      <c r="AB8"/>
      <c r="AC8"/>
      <c r="AD8"/>
    </row>
    <row r="9" spans="1:42" ht="17.149999999999999" customHeight="1" thickTop="1" thickBot="1" x14ac:dyDescent="0.4">
      <c r="B9" s="94" t="s">
        <v>2</v>
      </c>
      <c r="C9" s="396" t="str">
        <f>'Saisie des joueurs'!L40</f>
        <v/>
      </c>
      <c r="D9" s="396"/>
      <c r="E9" s="396"/>
      <c r="F9" s="397"/>
      <c r="L9"/>
      <c r="M9"/>
      <c r="N9"/>
      <c r="O9"/>
      <c r="P9"/>
      <c r="Q9"/>
      <c r="R9"/>
      <c r="S9"/>
      <c r="T9"/>
      <c r="U9"/>
      <c r="V9"/>
      <c r="W9"/>
      <c r="X9"/>
      <c r="Y9"/>
      <c r="Z9"/>
      <c r="AA9"/>
      <c r="AB9"/>
      <c r="AC9"/>
      <c r="AD9"/>
    </row>
    <row r="10" spans="1:42" ht="17.149999999999999" customHeight="1" thickTop="1" thickBot="1" x14ac:dyDescent="0.55000000000000004">
      <c r="B10" s="95" t="s">
        <v>3</v>
      </c>
      <c r="C10" s="396" t="str">
        <f>'Saisie des joueurs'!L41</f>
        <v/>
      </c>
      <c r="D10" s="396"/>
      <c r="E10" s="396"/>
      <c r="F10" s="397"/>
      <c r="J10" s="70"/>
      <c r="L10"/>
      <c r="M10"/>
      <c r="N10"/>
      <c r="O10"/>
      <c r="P10"/>
      <c r="Q10"/>
      <c r="R10"/>
      <c r="S10"/>
      <c r="T10"/>
      <c r="U10"/>
      <c r="V10"/>
      <c r="W10"/>
      <c r="X10"/>
      <c r="Y10"/>
      <c r="Z10"/>
      <c r="AA10"/>
      <c r="AB10"/>
      <c r="AC10"/>
      <c r="AD10"/>
    </row>
    <row r="11" spans="1:42" ht="14.25" hidden="1" customHeight="1" thickBot="1" x14ac:dyDescent="0.4">
      <c r="J11" s="67"/>
      <c r="K11" s="2"/>
    </row>
    <row r="12" spans="1:42" ht="8.25" hidden="1" customHeight="1" thickTop="1" thickBot="1" x14ac:dyDescent="0.4">
      <c r="K12" s="2"/>
    </row>
    <row r="13" spans="1:42" ht="15" customHeight="1" thickTop="1" thickBot="1" x14ac:dyDescent="0.4">
      <c r="B13" s="461" t="s">
        <v>10</v>
      </c>
      <c r="C13" s="462"/>
      <c r="D13" s="462"/>
      <c r="E13" s="462"/>
      <c r="F13" s="463"/>
      <c r="G13" s="71"/>
      <c r="H13" s="71"/>
      <c r="I13" s="71"/>
      <c r="J13" s="68"/>
      <c r="K13" s="480"/>
      <c r="L13" s="481"/>
      <c r="M13" s="630" t="str">
        <f>C7</f>
        <v/>
      </c>
      <c r="N13" s="631"/>
      <c r="O13" s="631"/>
      <c r="P13" s="631" t="str">
        <f>C8</f>
        <v/>
      </c>
      <c r="Q13" s="631"/>
      <c r="R13" s="631"/>
      <c r="S13" s="631" t="str">
        <f>C9</f>
        <v/>
      </c>
      <c r="T13" s="631"/>
      <c r="U13" s="631"/>
      <c r="V13" s="631" t="str">
        <f>C10</f>
        <v/>
      </c>
      <c r="W13" s="631"/>
      <c r="X13" s="636"/>
    </row>
    <row r="14" spans="1:42" ht="15" customHeight="1" thickTop="1" thickBot="1" x14ac:dyDescent="0.4">
      <c r="B14" s="464"/>
      <c r="C14" s="465"/>
      <c r="D14" s="465"/>
      <c r="E14" s="465"/>
      <c r="F14" s="466"/>
      <c r="G14" s="71"/>
      <c r="H14" s="71"/>
      <c r="I14" s="71"/>
      <c r="J14" s="2"/>
      <c r="K14" s="480"/>
      <c r="L14" s="481"/>
      <c r="M14" s="632"/>
      <c r="N14" s="633"/>
      <c r="O14" s="633"/>
      <c r="P14" s="633"/>
      <c r="Q14" s="633"/>
      <c r="R14" s="633"/>
      <c r="S14" s="633"/>
      <c r="T14" s="633"/>
      <c r="U14" s="633"/>
      <c r="V14" s="633"/>
      <c r="W14" s="633"/>
      <c r="X14" s="637"/>
      <c r="Z14" s="471" t="s">
        <v>1109</v>
      </c>
      <c r="AA14" s="472"/>
      <c r="AB14" s="473"/>
      <c r="AC14" s="380" t="s">
        <v>1110</v>
      </c>
      <c r="AD14" s="85"/>
    </row>
    <row r="15" spans="1:42" ht="22.75" customHeight="1" thickBot="1" x14ac:dyDescent="0.4">
      <c r="B15" s="86"/>
      <c r="F15" s="87"/>
      <c r="J15" s="2"/>
      <c r="K15" s="480"/>
      <c r="L15" s="481"/>
      <c r="M15" s="632"/>
      <c r="N15" s="633"/>
      <c r="O15" s="633"/>
      <c r="P15" s="633"/>
      <c r="Q15" s="633"/>
      <c r="R15" s="633"/>
      <c r="S15" s="633"/>
      <c r="T15" s="633"/>
      <c r="U15" s="633"/>
      <c r="V15" s="633"/>
      <c r="W15" s="633"/>
      <c r="X15" s="637"/>
      <c r="Z15" s="474"/>
      <c r="AA15" s="475"/>
      <c r="AB15" s="476"/>
      <c r="AC15" s="381"/>
      <c r="AD15" s="85"/>
      <c r="AE15" s="333" t="s">
        <v>1115</v>
      </c>
      <c r="AF15" s="334"/>
      <c r="AG15" s="333" t="s">
        <v>1115</v>
      </c>
      <c r="AH15" s="334"/>
      <c r="AI15" s="333" t="s">
        <v>1115</v>
      </c>
      <c r="AJ15" s="334"/>
      <c r="AK15" s="333" t="s">
        <v>1115</v>
      </c>
      <c r="AL15" s="334"/>
      <c r="AM15" s="333" t="s">
        <v>1115</v>
      </c>
      <c r="AN15" s="334"/>
      <c r="AO15" s="141" t="s">
        <v>1126</v>
      </c>
      <c r="AP15" s="331" t="s">
        <v>1127</v>
      </c>
    </row>
    <row r="16" spans="1:42" ht="15.75" customHeight="1" thickBot="1" x14ac:dyDescent="0.4">
      <c r="B16" s="86"/>
      <c r="C16" s="624" t="s">
        <v>1144</v>
      </c>
      <c r="D16" s="625"/>
      <c r="E16" s="625"/>
      <c r="F16" s="626"/>
      <c r="J16" s="2"/>
      <c r="K16" s="482"/>
      <c r="L16" s="483"/>
      <c r="M16" s="634"/>
      <c r="N16" s="635"/>
      <c r="O16" s="635"/>
      <c r="P16" s="635"/>
      <c r="Q16" s="635"/>
      <c r="R16" s="635"/>
      <c r="S16" s="635"/>
      <c r="T16" s="635"/>
      <c r="U16" s="635"/>
      <c r="V16" s="635"/>
      <c r="W16" s="635"/>
      <c r="X16" s="638"/>
      <c r="Y16"/>
      <c r="Z16" s="477"/>
      <c r="AA16" s="478"/>
      <c r="AB16" s="479"/>
      <c r="AC16" s="382"/>
      <c r="AD16" s="85"/>
      <c r="AE16" s="142" t="s">
        <v>1116</v>
      </c>
      <c r="AF16" s="142" t="s">
        <v>1122</v>
      </c>
      <c r="AG16" s="142" t="s">
        <v>1117</v>
      </c>
      <c r="AH16" s="142" t="s">
        <v>1123</v>
      </c>
      <c r="AI16" s="115" t="s">
        <v>1118</v>
      </c>
      <c r="AJ16" s="142" t="s">
        <v>1124</v>
      </c>
      <c r="AK16" s="142" t="s">
        <v>1119</v>
      </c>
      <c r="AL16" s="142" t="s">
        <v>1125</v>
      </c>
      <c r="AM16" s="142" t="s">
        <v>1120</v>
      </c>
      <c r="AN16" s="142" t="s">
        <v>1121</v>
      </c>
      <c r="AO16" s="142" t="s">
        <v>1121</v>
      </c>
      <c r="AP16" s="332"/>
    </row>
    <row r="17" spans="2:42" ht="27" customHeight="1" thickTop="1" thickBot="1" x14ac:dyDescent="0.4">
      <c r="B17" s="86"/>
      <c r="C17" s="627"/>
      <c r="D17" s="628"/>
      <c r="E17" s="628"/>
      <c r="F17" s="629"/>
      <c r="J17" s="2"/>
      <c r="K17" s="616" t="str">
        <f>C7</f>
        <v/>
      </c>
      <c r="L17" s="617"/>
      <c r="M17" s="341" t="s">
        <v>1111</v>
      </c>
      <c r="N17" s="342"/>
      <c r="O17" s="343"/>
      <c r="P17" s="118">
        <f>D32</f>
        <v>0</v>
      </c>
      <c r="Q17" s="119"/>
      <c r="R17" s="120">
        <f>E32</f>
        <v>0</v>
      </c>
      <c r="S17" s="118">
        <f>D26</f>
        <v>0</v>
      </c>
      <c r="T17" s="119"/>
      <c r="U17" s="120">
        <f>E26</f>
        <v>0</v>
      </c>
      <c r="V17" s="118">
        <f>D20</f>
        <v>0</v>
      </c>
      <c r="W17" s="119"/>
      <c r="X17" s="121">
        <f>E20</f>
        <v>0</v>
      </c>
      <c r="Y17"/>
      <c r="Z17" s="122">
        <f>P17+S17+V17</f>
        <v>0</v>
      </c>
      <c r="AA17" s="123"/>
      <c r="AB17" s="124">
        <f>R17+U17+X17</f>
        <v>0</v>
      </c>
      <c r="AC17" s="389" t="e">
        <f>AP17</f>
        <v>#DIV/0!</v>
      </c>
      <c r="AD17" s="116"/>
      <c r="AE17" s="328">
        <f>AA18</f>
        <v>0.03</v>
      </c>
      <c r="AF17" s="328">
        <f>RANK(AE17,AE$17:AE$28,0)</f>
        <v>1</v>
      </c>
      <c r="AG17" s="335" t="e">
        <f>AB19</f>
        <v>#DIV/0!</v>
      </c>
      <c r="AH17" s="328" t="e">
        <f>RANK(AG17,AG$17:AG$28,0)</f>
        <v>#DIV/0!</v>
      </c>
      <c r="AI17" s="335" t="e">
        <f>MAX(R19,U19,X19)</f>
        <v>#DIV/0!</v>
      </c>
      <c r="AJ17" s="328" t="e">
        <f>RANK(AI17,AI$17:AI$28)</f>
        <v>#DIV/0!</v>
      </c>
      <c r="AK17" s="328">
        <f>Z19</f>
        <v>0</v>
      </c>
      <c r="AL17" s="328">
        <f>RANK(AK17,AK$17:AK$28)</f>
        <v>1</v>
      </c>
      <c r="AM17" s="328" t="e">
        <f>(AF17*1000)+(AH17*100)+(AJ17*10)+(AL17*1)</f>
        <v>#DIV/0!</v>
      </c>
      <c r="AN17" s="338" t="e">
        <f>AM17</f>
        <v>#DIV/0!</v>
      </c>
      <c r="AO17" s="328" t="e">
        <f>RANK(AN17,AN$17:AN$28,1)</f>
        <v>#DIV/0!</v>
      </c>
      <c r="AP17" s="328" t="e">
        <f>RANK(AO17,AO$17:AO$28,1)</f>
        <v>#DIV/0!</v>
      </c>
    </row>
    <row r="18" spans="2:42" ht="27" customHeight="1" thickBot="1" x14ac:dyDescent="0.4">
      <c r="B18" s="86"/>
      <c r="F18" s="87"/>
      <c r="J18" s="85"/>
      <c r="K18" s="618"/>
      <c r="L18" s="619"/>
      <c r="M18" s="341"/>
      <c r="N18" s="342"/>
      <c r="O18" s="343"/>
      <c r="P18" s="125"/>
      <c r="Q18" s="126">
        <f>IF(R17&lt;1,0.01,IF(P17&gt;M20,2,IF(P17=M20,1,0)))</f>
        <v>0.01</v>
      </c>
      <c r="R18" s="127"/>
      <c r="S18" s="125"/>
      <c r="T18" s="126">
        <f>IF(U17&lt;1,0.01,IF(S17&gt;M23,2,IF(S17=M23,1,0)))</f>
        <v>0.01</v>
      </c>
      <c r="U18" s="127"/>
      <c r="V18" s="125"/>
      <c r="W18" s="126">
        <f>IF(X17&lt;1,0.01,IF(V17&gt;M26,2,IF(V17=M26,1,0)))</f>
        <v>0.01</v>
      </c>
      <c r="X18" s="128"/>
      <c r="Y18"/>
      <c r="Z18" s="129"/>
      <c r="AA18" s="130">
        <f>Q18+T18+W18</f>
        <v>0.03</v>
      </c>
      <c r="AB18" s="128"/>
      <c r="AC18" s="390"/>
      <c r="AD18" s="117"/>
      <c r="AE18" s="329"/>
      <c r="AF18" s="329"/>
      <c r="AG18" s="336"/>
      <c r="AH18" s="329"/>
      <c r="AI18" s="336"/>
      <c r="AJ18" s="329"/>
      <c r="AK18" s="329"/>
      <c r="AL18" s="329"/>
      <c r="AM18" s="329"/>
      <c r="AN18" s="339"/>
      <c r="AO18" s="329"/>
      <c r="AP18" s="329"/>
    </row>
    <row r="19" spans="2:42" ht="27" customHeight="1" thickBot="1" x14ac:dyDescent="0.4">
      <c r="B19" s="86"/>
      <c r="D19" s="72" t="s">
        <v>4</v>
      </c>
      <c r="E19" s="73" t="s">
        <v>5</v>
      </c>
      <c r="F19" s="96" t="s">
        <v>6</v>
      </c>
      <c r="J19" s="85"/>
      <c r="K19" s="620"/>
      <c r="L19" s="621"/>
      <c r="M19" s="344"/>
      <c r="N19" s="345"/>
      <c r="O19" s="346"/>
      <c r="P19" s="131">
        <f>F32</f>
        <v>0</v>
      </c>
      <c r="Q19" s="132"/>
      <c r="R19" s="133" t="e">
        <f>P17/R17</f>
        <v>#DIV/0!</v>
      </c>
      <c r="S19" s="131">
        <f>F26</f>
        <v>0</v>
      </c>
      <c r="T19" s="132"/>
      <c r="U19" s="133" t="e">
        <f>S17/U17</f>
        <v>#DIV/0!</v>
      </c>
      <c r="V19" s="131">
        <f>F20</f>
        <v>0</v>
      </c>
      <c r="W19" s="132"/>
      <c r="X19" s="134" t="e">
        <f>V17/X17</f>
        <v>#DIV/0!</v>
      </c>
      <c r="Y19"/>
      <c r="Z19" s="135">
        <f>MAX(P19,S19,V19)</f>
        <v>0</v>
      </c>
      <c r="AA19" s="136"/>
      <c r="AB19" s="137" t="e">
        <f>Z17/AB17</f>
        <v>#DIV/0!</v>
      </c>
      <c r="AC19" s="391"/>
      <c r="AD19" s="117"/>
      <c r="AE19" s="330"/>
      <c r="AF19" s="330"/>
      <c r="AG19" s="337"/>
      <c r="AH19" s="330"/>
      <c r="AI19" s="337"/>
      <c r="AJ19" s="330"/>
      <c r="AK19" s="330"/>
      <c r="AL19" s="330"/>
      <c r="AM19" s="330"/>
      <c r="AN19" s="340"/>
      <c r="AO19" s="330"/>
      <c r="AP19" s="330"/>
    </row>
    <row r="20" spans="2:42" ht="27" customHeight="1" thickTop="1" x14ac:dyDescent="0.35">
      <c r="B20" s="392" t="s">
        <v>7</v>
      </c>
      <c r="C20" s="101" t="str">
        <f>C7</f>
        <v/>
      </c>
      <c r="D20" s="91"/>
      <c r="E20" s="394"/>
      <c r="F20" s="97"/>
      <c r="G20" s="84"/>
      <c r="H20" s="88"/>
      <c r="K20" s="616" t="str">
        <f>C8</f>
        <v/>
      </c>
      <c r="L20" s="617"/>
      <c r="M20" s="118">
        <f>D33</f>
        <v>0</v>
      </c>
      <c r="N20" s="138"/>
      <c r="O20" s="120">
        <f>E32</f>
        <v>0</v>
      </c>
      <c r="P20" s="347" t="s">
        <v>1112</v>
      </c>
      <c r="Q20" s="348"/>
      <c r="R20" s="349"/>
      <c r="S20" s="118">
        <f>D23</f>
        <v>0</v>
      </c>
      <c r="T20" s="138"/>
      <c r="U20" s="120">
        <f>E23</f>
        <v>0</v>
      </c>
      <c r="V20" s="118">
        <f>D30</f>
        <v>0</v>
      </c>
      <c r="W20" s="138"/>
      <c r="X20" s="121">
        <f>E29</f>
        <v>0</v>
      </c>
      <c r="Y20"/>
      <c r="Z20" s="122">
        <f>M20+S20+V20</f>
        <v>0</v>
      </c>
      <c r="AA20" s="123"/>
      <c r="AB20" s="124">
        <f>O20+U20+X20</f>
        <v>0</v>
      </c>
      <c r="AC20" s="389" t="e">
        <f t="shared" ref="AC20" si="0">AP20</f>
        <v>#DIV/0!</v>
      </c>
      <c r="AD20" s="116"/>
      <c r="AE20" s="328">
        <f t="shared" ref="AE20" si="1">AA21</f>
        <v>0.03</v>
      </c>
      <c r="AF20" s="328">
        <f t="shared" ref="AF20" si="2">RANK(AE20,AE$17:AE$28,0)</f>
        <v>1</v>
      </c>
      <c r="AG20" s="335" t="e">
        <f t="shared" ref="AG20" si="3">AB22</f>
        <v>#DIV/0!</v>
      </c>
      <c r="AH20" s="328" t="e">
        <f t="shared" ref="AH20" si="4">RANK(AG20,AG$17:AG$28,0)</f>
        <v>#DIV/0!</v>
      </c>
      <c r="AI20" s="335" t="e">
        <f>MAX(O22,U22,X22)</f>
        <v>#DIV/0!</v>
      </c>
      <c r="AJ20" s="328" t="e">
        <f t="shared" ref="AJ20" si="5">RANK(AI20,AI$17:AI$28)</f>
        <v>#DIV/0!</v>
      </c>
      <c r="AK20" s="328">
        <f>Z22</f>
        <v>0</v>
      </c>
      <c r="AL20" s="328">
        <f t="shared" ref="AL20" si="6">RANK(AK20,AK$17:AK$28)</f>
        <v>1</v>
      </c>
      <c r="AM20" s="328" t="e">
        <f t="shared" ref="AM20" si="7">(AF20*1000)+(AH20*100)+(AJ20*10)+(AL20*1)</f>
        <v>#DIV/0!</v>
      </c>
      <c r="AN20" s="338" t="e">
        <f t="shared" ref="AN20" si="8">AM20</f>
        <v>#DIV/0!</v>
      </c>
      <c r="AO20" s="328" t="e">
        <f t="shared" ref="AO20:AP20" si="9">RANK(AN20,AN$17:AN$28,1)</f>
        <v>#DIV/0!</v>
      </c>
      <c r="AP20" s="328" t="e">
        <f t="shared" si="9"/>
        <v>#DIV/0!</v>
      </c>
    </row>
    <row r="21" spans="2:42" ht="27" customHeight="1" thickBot="1" x14ac:dyDescent="0.4">
      <c r="B21" s="393"/>
      <c r="C21" s="102" t="str">
        <f>C10</f>
        <v/>
      </c>
      <c r="D21" s="92"/>
      <c r="E21" s="395"/>
      <c r="F21" s="98"/>
      <c r="G21" s="84"/>
      <c r="H21" s="88"/>
      <c r="K21" s="618"/>
      <c r="L21" s="619"/>
      <c r="M21" s="119"/>
      <c r="N21" s="126">
        <f>IF(R17&gt;0,2-Q18,0.01)</f>
        <v>0.01</v>
      </c>
      <c r="O21" s="127"/>
      <c r="P21" s="350"/>
      <c r="Q21" s="351"/>
      <c r="R21" s="352"/>
      <c r="S21" s="125"/>
      <c r="T21" s="126">
        <f>IF(U20&lt;1,0.01,IF(S20&gt;P23,2,IF(S20=P23,1,0)))</f>
        <v>0.01</v>
      </c>
      <c r="U21" s="127"/>
      <c r="V21" s="125"/>
      <c r="W21" s="126">
        <f>IF(X20&lt;1,0.01,IF(V20&gt;P26,2,IF(V20=P26,1,0)))</f>
        <v>0.01</v>
      </c>
      <c r="X21" s="128"/>
      <c r="Y21"/>
      <c r="Z21" s="129"/>
      <c r="AA21" s="130">
        <f>N21+T21+W21</f>
        <v>0.03</v>
      </c>
      <c r="AB21" s="128"/>
      <c r="AC21" s="390"/>
      <c r="AD21" s="117"/>
      <c r="AE21" s="329"/>
      <c r="AF21" s="329"/>
      <c r="AG21" s="336"/>
      <c r="AH21" s="329"/>
      <c r="AI21" s="336"/>
      <c r="AJ21" s="329"/>
      <c r="AK21" s="329"/>
      <c r="AL21" s="329"/>
      <c r="AM21" s="329"/>
      <c r="AN21" s="339"/>
      <c r="AO21" s="329"/>
      <c r="AP21" s="329"/>
    </row>
    <row r="22" spans="2:42" ht="27" customHeight="1" thickBot="1" x14ac:dyDescent="0.4">
      <c r="B22" s="86"/>
      <c r="D22" s="2"/>
      <c r="E22" s="2"/>
      <c r="F22" s="89"/>
      <c r="H22" s="67"/>
      <c r="K22" s="620"/>
      <c r="L22" s="621"/>
      <c r="M22" s="131">
        <f>F33</f>
        <v>0</v>
      </c>
      <c r="N22" s="132"/>
      <c r="O22" s="133" t="e">
        <f>M20/O20</f>
        <v>#DIV/0!</v>
      </c>
      <c r="P22" s="353"/>
      <c r="Q22" s="354"/>
      <c r="R22" s="355"/>
      <c r="S22" s="131">
        <f>F23</f>
        <v>0</v>
      </c>
      <c r="T22" s="132"/>
      <c r="U22" s="133" t="e">
        <f>S20/U20</f>
        <v>#DIV/0!</v>
      </c>
      <c r="V22" s="131">
        <f>F30</f>
        <v>0</v>
      </c>
      <c r="W22" s="132"/>
      <c r="X22" s="134" t="e">
        <f>V20/X20</f>
        <v>#DIV/0!</v>
      </c>
      <c r="Y22"/>
      <c r="Z22" s="135">
        <f>MAXA(M22,S22,V22)</f>
        <v>0</v>
      </c>
      <c r="AA22" s="136"/>
      <c r="AB22" s="137" t="e">
        <f>Z20/AB20</f>
        <v>#DIV/0!</v>
      </c>
      <c r="AC22" s="391"/>
      <c r="AD22" s="117"/>
      <c r="AE22" s="330"/>
      <c r="AF22" s="330"/>
      <c r="AG22" s="337"/>
      <c r="AH22" s="330"/>
      <c r="AI22" s="337"/>
      <c r="AJ22" s="330"/>
      <c r="AK22" s="330"/>
      <c r="AL22" s="330"/>
      <c r="AM22" s="330"/>
      <c r="AN22" s="340"/>
      <c r="AO22" s="330"/>
      <c r="AP22" s="330"/>
    </row>
    <row r="23" spans="2:42" ht="27" customHeight="1" thickTop="1" x14ac:dyDescent="0.35">
      <c r="B23" s="392" t="s">
        <v>8</v>
      </c>
      <c r="C23" s="101" t="str">
        <f>C8</f>
        <v/>
      </c>
      <c r="D23" s="91"/>
      <c r="E23" s="394"/>
      <c r="F23" s="97"/>
      <c r="G23" s="84"/>
      <c r="H23" s="88"/>
      <c r="K23" s="616" t="str">
        <f>C9</f>
        <v/>
      </c>
      <c r="L23" s="617"/>
      <c r="M23" s="118">
        <f>D27</f>
        <v>0</v>
      </c>
      <c r="N23" s="138"/>
      <c r="O23" s="120">
        <f>E26</f>
        <v>0</v>
      </c>
      <c r="P23" s="118">
        <f>D24</f>
        <v>0</v>
      </c>
      <c r="Q23" s="138"/>
      <c r="R23" s="120">
        <f>E23</f>
        <v>0</v>
      </c>
      <c r="S23" s="356" t="s">
        <v>1113</v>
      </c>
      <c r="T23" s="357"/>
      <c r="U23" s="358"/>
      <c r="V23" s="118">
        <f>D35</f>
        <v>0</v>
      </c>
      <c r="W23" s="138"/>
      <c r="X23" s="121">
        <f>E35</f>
        <v>0</v>
      </c>
      <c r="Y23"/>
      <c r="Z23" s="122">
        <f>M23+P23+V23</f>
        <v>0</v>
      </c>
      <c r="AA23" s="123"/>
      <c r="AB23" s="124">
        <f>O23+R23+X23</f>
        <v>0</v>
      </c>
      <c r="AC23" s="389" t="e">
        <f t="shared" ref="AC23" si="10">AP23</f>
        <v>#DIV/0!</v>
      </c>
      <c r="AD23" s="116"/>
      <c r="AE23" s="328">
        <f t="shared" ref="AE23" si="11">AA24</f>
        <v>0.03</v>
      </c>
      <c r="AF23" s="328">
        <f t="shared" ref="AF23" si="12">RANK(AE23,AE$17:AE$28,0)</f>
        <v>1</v>
      </c>
      <c r="AG23" s="335" t="e">
        <f t="shared" ref="AG23" si="13">AB25</f>
        <v>#DIV/0!</v>
      </c>
      <c r="AH23" s="328" t="e">
        <f t="shared" ref="AH23" si="14">RANK(AG23,AG$17:AG$28,0)</f>
        <v>#DIV/0!</v>
      </c>
      <c r="AI23" s="335" t="e">
        <f>MAX(O25,R25,X25)</f>
        <v>#DIV/0!</v>
      </c>
      <c r="AJ23" s="328" t="e">
        <f t="shared" ref="AJ23" si="15">RANK(AI23,AI$17:AI$28)</f>
        <v>#DIV/0!</v>
      </c>
      <c r="AK23" s="328">
        <f>Z25</f>
        <v>0</v>
      </c>
      <c r="AL23" s="328">
        <f t="shared" ref="AL23" si="16">RANK(AK23,AK$17:AK$28)</f>
        <v>1</v>
      </c>
      <c r="AM23" s="328" t="e">
        <f t="shared" ref="AM23" si="17">(AF23*1000)+(AH23*100)+(AJ23*10)+(AL23*1)</f>
        <v>#DIV/0!</v>
      </c>
      <c r="AN23" s="338" t="e">
        <f t="shared" ref="AN23" si="18">AM23</f>
        <v>#DIV/0!</v>
      </c>
      <c r="AO23" s="328" t="e">
        <f t="shared" ref="AO23:AP23" si="19">RANK(AN23,AN$17:AN$28,1)</f>
        <v>#DIV/0!</v>
      </c>
      <c r="AP23" s="328" t="e">
        <f t="shared" si="19"/>
        <v>#DIV/0!</v>
      </c>
    </row>
    <row r="24" spans="2:42" ht="27" customHeight="1" thickBot="1" x14ac:dyDescent="0.4">
      <c r="B24" s="393"/>
      <c r="C24" s="102" t="str">
        <f>C9</f>
        <v/>
      </c>
      <c r="D24" s="92"/>
      <c r="E24" s="395"/>
      <c r="F24" s="98"/>
      <c r="G24" s="84"/>
      <c r="H24" s="88"/>
      <c r="K24" s="618"/>
      <c r="L24" s="619"/>
      <c r="M24" s="119"/>
      <c r="N24" s="126">
        <f>IF(U17&gt;0,2-T18,0.01)</f>
        <v>0.01</v>
      </c>
      <c r="O24" s="127"/>
      <c r="P24" s="125"/>
      <c r="Q24" s="126">
        <f>IF(U20&gt;0,2-T21,0.01)</f>
        <v>0.01</v>
      </c>
      <c r="R24" s="127"/>
      <c r="S24" s="359"/>
      <c r="T24" s="360"/>
      <c r="U24" s="361"/>
      <c r="V24" s="125"/>
      <c r="W24" s="126">
        <f>IF(X23&lt;1,0.01,IF(V23&gt;S26,2,IF(V23=S26,1,0)))</f>
        <v>0.01</v>
      </c>
      <c r="X24" s="128"/>
      <c r="Y24"/>
      <c r="Z24" s="129"/>
      <c r="AA24" s="130">
        <f>N24+Q24+W24</f>
        <v>0.03</v>
      </c>
      <c r="AB24" s="128"/>
      <c r="AC24" s="390"/>
      <c r="AD24" s="117"/>
      <c r="AE24" s="329"/>
      <c r="AF24" s="329"/>
      <c r="AG24" s="336"/>
      <c r="AH24" s="329"/>
      <c r="AI24" s="336"/>
      <c r="AJ24" s="329"/>
      <c r="AK24" s="329"/>
      <c r="AL24" s="329"/>
      <c r="AM24" s="329"/>
      <c r="AN24" s="339"/>
      <c r="AO24" s="329"/>
      <c r="AP24" s="329"/>
    </row>
    <row r="25" spans="2:42" ht="27" customHeight="1" thickBot="1" x14ac:dyDescent="0.4">
      <c r="B25" s="86"/>
      <c r="D25" s="2"/>
      <c r="E25" s="2"/>
      <c r="F25" s="89"/>
      <c r="H25" s="67"/>
      <c r="K25" s="620"/>
      <c r="L25" s="621"/>
      <c r="M25" s="131">
        <f>F27</f>
        <v>0</v>
      </c>
      <c r="N25" s="132"/>
      <c r="O25" s="133" t="e">
        <f>M23/O23</f>
        <v>#DIV/0!</v>
      </c>
      <c r="P25" s="131">
        <f>F24</f>
        <v>0</v>
      </c>
      <c r="Q25" s="132"/>
      <c r="R25" s="133" t="e">
        <f>P23/R23</f>
        <v>#DIV/0!</v>
      </c>
      <c r="S25" s="362"/>
      <c r="T25" s="363"/>
      <c r="U25" s="364"/>
      <c r="V25" s="131">
        <f>F35</f>
        <v>0</v>
      </c>
      <c r="W25" s="132"/>
      <c r="X25" s="134" t="e">
        <f>V23/X23</f>
        <v>#DIV/0!</v>
      </c>
      <c r="Y25"/>
      <c r="Z25" s="135">
        <f>MAXA(M25,P25,V25)</f>
        <v>0</v>
      </c>
      <c r="AA25" s="136"/>
      <c r="AB25" s="137" t="e">
        <f>Z23/AB23</f>
        <v>#DIV/0!</v>
      </c>
      <c r="AC25" s="391"/>
      <c r="AD25" s="117"/>
      <c r="AE25" s="330"/>
      <c r="AF25" s="330"/>
      <c r="AG25" s="337"/>
      <c r="AH25" s="330"/>
      <c r="AI25" s="337"/>
      <c r="AJ25" s="330"/>
      <c r="AK25" s="330"/>
      <c r="AL25" s="330"/>
      <c r="AM25" s="330"/>
      <c r="AN25" s="340"/>
      <c r="AO25" s="330"/>
      <c r="AP25" s="330"/>
    </row>
    <row r="26" spans="2:42" ht="27" customHeight="1" thickTop="1" x14ac:dyDescent="0.35">
      <c r="B26" s="392" t="s">
        <v>9</v>
      </c>
      <c r="C26" s="101" t="str">
        <f>C7</f>
        <v/>
      </c>
      <c r="D26" s="91"/>
      <c r="E26" s="394"/>
      <c r="F26" s="97"/>
      <c r="G26" s="84"/>
      <c r="H26" s="88"/>
      <c r="K26" s="616" t="str">
        <f>C10</f>
        <v/>
      </c>
      <c r="L26" s="617"/>
      <c r="M26" s="118">
        <f>D21</f>
        <v>0</v>
      </c>
      <c r="N26" s="138"/>
      <c r="O26" s="120">
        <f>E20</f>
        <v>0</v>
      </c>
      <c r="P26" s="118">
        <f>D29</f>
        <v>0</v>
      </c>
      <c r="Q26" s="138"/>
      <c r="R26" s="120">
        <f>E29</f>
        <v>0</v>
      </c>
      <c r="S26" s="118">
        <f>D36</f>
        <v>0</v>
      </c>
      <c r="T26" s="138"/>
      <c r="U26" s="120">
        <f>E35</f>
        <v>0</v>
      </c>
      <c r="V26" s="422"/>
      <c r="W26" s="423"/>
      <c r="X26" s="424"/>
      <c r="Y26"/>
      <c r="Z26" s="122">
        <f>M26+P26+S26</f>
        <v>0</v>
      </c>
      <c r="AA26" s="123"/>
      <c r="AB26" s="124">
        <f>O26+R26+U26</f>
        <v>0</v>
      </c>
      <c r="AC26" s="389" t="e">
        <f t="shared" ref="AC26" si="20">AP26</f>
        <v>#DIV/0!</v>
      </c>
      <c r="AD26" s="116"/>
      <c r="AE26" s="328">
        <f t="shared" ref="AE26" si="21">AA27</f>
        <v>0.03</v>
      </c>
      <c r="AF26" s="328">
        <f t="shared" ref="AF26" si="22">RANK(AE26,AE$17:AE$28,0)</f>
        <v>1</v>
      </c>
      <c r="AG26" s="335" t="e">
        <f t="shared" ref="AG26" si="23">AB28</f>
        <v>#DIV/0!</v>
      </c>
      <c r="AH26" s="328" t="e">
        <f t="shared" ref="AH26" si="24">RANK(AG26,AG$17:AG$28,0)</f>
        <v>#DIV/0!</v>
      </c>
      <c r="AI26" s="335" t="e">
        <f>MAX(O28,R28,U28)</f>
        <v>#DIV/0!</v>
      </c>
      <c r="AJ26" s="328" t="e">
        <f t="shared" ref="AJ26" si="25">RANK(AI26,AI$17:AI$28)</f>
        <v>#DIV/0!</v>
      </c>
      <c r="AK26" s="328">
        <f>Z28</f>
        <v>0</v>
      </c>
      <c r="AL26" s="328">
        <f t="shared" ref="AL26" si="26">RANK(AK26,AK$17:AK$28)</f>
        <v>1</v>
      </c>
      <c r="AM26" s="328" t="e">
        <f t="shared" ref="AM26" si="27">(AF26*1000)+(AH26*100)+(AJ26*10)+(AL26*1)</f>
        <v>#DIV/0!</v>
      </c>
      <c r="AN26" s="338" t="e">
        <f t="shared" ref="AN26" si="28">AM26</f>
        <v>#DIV/0!</v>
      </c>
      <c r="AO26" s="328" t="e">
        <f t="shared" ref="AO26:AP26" si="29">RANK(AN26,AN$17:AN$28,1)</f>
        <v>#DIV/0!</v>
      </c>
      <c r="AP26" s="328" t="e">
        <f t="shared" si="29"/>
        <v>#DIV/0!</v>
      </c>
    </row>
    <row r="27" spans="2:42" ht="26.25" customHeight="1" thickBot="1" x14ac:dyDescent="0.4">
      <c r="B27" s="393"/>
      <c r="C27" s="102" t="str">
        <f>C9</f>
        <v/>
      </c>
      <c r="D27" s="92"/>
      <c r="E27" s="395"/>
      <c r="F27" s="98"/>
      <c r="G27" s="84"/>
      <c r="H27" s="88"/>
      <c r="K27" s="618"/>
      <c r="L27" s="619"/>
      <c r="M27" s="119"/>
      <c r="N27" s="126">
        <f>IF(X17&gt;0,2-W18,0.01)</f>
        <v>0.01</v>
      </c>
      <c r="O27" s="127"/>
      <c r="P27" s="125"/>
      <c r="Q27" s="126">
        <f>IF(X20&gt;0,2-W21,0.01)</f>
        <v>0.01</v>
      </c>
      <c r="R27" s="127"/>
      <c r="S27" s="125"/>
      <c r="T27" s="126">
        <f>IF(X23&gt;0,2-W24,0.01)</f>
        <v>0.01</v>
      </c>
      <c r="U27" s="127"/>
      <c r="V27" s="425"/>
      <c r="W27" s="426"/>
      <c r="X27" s="427"/>
      <c r="Y27"/>
      <c r="Z27" s="129"/>
      <c r="AA27" s="130">
        <f>N27+Q27+T27</f>
        <v>0.03</v>
      </c>
      <c r="AB27" s="128"/>
      <c r="AC27" s="390"/>
      <c r="AD27" s="117"/>
      <c r="AE27" s="329"/>
      <c r="AF27" s="329"/>
      <c r="AG27" s="336"/>
      <c r="AH27" s="329"/>
      <c r="AI27" s="336"/>
      <c r="AJ27" s="329"/>
      <c r="AK27" s="329"/>
      <c r="AL27" s="329"/>
      <c r="AM27" s="329"/>
      <c r="AN27" s="339"/>
      <c r="AO27" s="329"/>
      <c r="AP27" s="329"/>
    </row>
    <row r="28" spans="2:42" ht="27" customHeight="1" thickBot="1" x14ac:dyDescent="0.4">
      <c r="B28" s="86"/>
      <c r="F28" s="87"/>
      <c r="H28" s="67"/>
      <c r="K28" s="622"/>
      <c r="L28" s="623"/>
      <c r="M28" s="139">
        <f>F21</f>
        <v>0</v>
      </c>
      <c r="N28" s="136"/>
      <c r="O28" s="140" t="e">
        <f>M26/O26</f>
        <v>#DIV/0!</v>
      </c>
      <c r="P28" s="139">
        <f>F29</f>
        <v>0</v>
      </c>
      <c r="Q28" s="136"/>
      <c r="R28" s="140" t="e">
        <f>P26/R26</f>
        <v>#DIV/0!</v>
      </c>
      <c r="S28" s="139">
        <f>F36</f>
        <v>0</v>
      </c>
      <c r="T28" s="136"/>
      <c r="U28" s="140" t="e">
        <f>S26/U26</f>
        <v>#DIV/0!</v>
      </c>
      <c r="V28" s="428"/>
      <c r="W28" s="429"/>
      <c r="X28" s="430"/>
      <c r="Y28"/>
      <c r="Z28" s="135">
        <f>MAXA(M28,P28,S28)</f>
        <v>0</v>
      </c>
      <c r="AA28" s="136"/>
      <c r="AB28" s="137" t="e">
        <f>Z26/AB26</f>
        <v>#DIV/0!</v>
      </c>
      <c r="AC28" s="391"/>
      <c r="AD28" s="117"/>
      <c r="AE28" s="330"/>
      <c r="AF28" s="330"/>
      <c r="AG28" s="337"/>
      <c r="AH28" s="330"/>
      <c r="AI28" s="337"/>
      <c r="AJ28" s="330"/>
      <c r="AK28" s="330"/>
      <c r="AL28" s="330"/>
      <c r="AM28" s="330"/>
      <c r="AN28" s="340"/>
      <c r="AO28" s="330"/>
      <c r="AP28" s="330"/>
    </row>
    <row r="29" spans="2:42" ht="22.5" customHeight="1" thickTop="1" x14ac:dyDescent="0.35">
      <c r="B29" s="392" t="s">
        <v>25</v>
      </c>
      <c r="C29" s="101" t="str">
        <f>C10</f>
        <v/>
      </c>
      <c r="D29" s="91"/>
      <c r="E29" s="394"/>
      <c r="F29" s="97"/>
      <c r="G29" s="84"/>
      <c r="H29" s="88"/>
      <c r="AK29"/>
    </row>
    <row r="30" spans="2:42" ht="23.25" customHeight="1" thickBot="1" x14ac:dyDescent="0.4">
      <c r="B30" s="393"/>
      <c r="C30" s="102" t="str">
        <f>C8</f>
        <v/>
      </c>
      <c r="D30" s="92"/>
      <c r="E30" s="395"/>
      <c r="F30" s="98"/>
      <c r="G30" s="84"/>
      <c r="H30" s="88"/>
      <c r="M30" s="419" t="s">
        <v>40</v>
      </c>
      <c r="N30" s="420"/>
      <c r="O30" s="420"/>
      <c r="P30" s="420"/>
      <c r="Q30" s="420"/>
      <c r="R30" s="420"/>
      <c r="S30" s="420"/>
      <c r="T30" s="420"/>
      <c r="U30" s="420"/>
      <c r="V30" s="420"/>
      <c r="W30" s="420"/>
      <c r="X30" s="421"/>
      <c r="AK30"/>
    </row>
    <row r="31" spans="2:42" ht="29.25" customHeight="1" thickBot="1" x14ac:dyDescent="0.4">
      <c r="B31" s="86"/>
      <c r="D31" s="2"/>
      <c r="E31" s="2"/>
      <c r="F31" s="89"/>
      <c r="H31" s="67"/>
      <c r="AK31"/>
    </row>
    <row r="32" spans="2:42" ht="24.75" customHeight="1" x14ac:dyDescent="0.35">
      <c r="B32" s="392" t="s">
        <v>26</v>
      </c>
      <c r="C32" s="101" t="str">
        <f>C7</f>
        <v/>
      </c>
      <c r="D32" s="91"/>
      <c r="E32" s="394"/>
      <c r="F32" s="97"/>
      <c r="G32" s="84"/>
      <c r="H32" s="88"/>
      <c r="AK32"/>
    </row>
    <row r="33" spans="2:11" ht="22.5" customHeight="1" thickBot="1" x14ac:dyDescent="0.4">
      <c r="B33" s="393"/>
      <c r="C33" s="102" t="str">
        <f>C8</f>
        <v/>
      </c>
      <c r="D33" s="92"/>
      <c r="E33" s="395"/>
      <c r="F33" s="98"/>
      <c r="G33" s="84"/>
      <c r="H33" s="88"/>
      <c r="I33" s="2"/>
    </row>
    <row r="34" spans="2:11" ht="21" customHeight="1" thickBot="1" x14ac:dyDescent="0.4">
      <c r="B34" s="86"/>
      <c r="D34" s="2"/>
      <c r="E34" s="2"/>
      <c r="F34" s="99"/>
      <c r="H34" s="67"/>
      <c r="I34" s="2"/>
    </row>
    <row r="35" spans="2:11" ht="21" customHeight="1" x14ac:dyDescent="0.35">
      <c r="B35" s="392" t="s">
        <v>27</v>
      </c>
      <c r="C35" s="101" t="str">
        <f>C9</f>
        <v/>
      </c>
      <c r="D35" s="91"/>
      <c r="E35" s="394"/>
      <c r="F35" s="97"/>
      <c r="G35" s="84"/>
      <c r="H35" s="88"/>
      <c r="I35" s="2"/>
    </row>
    <row r="36" spans="2:11" ht="21" customHeight="1" thickBot="1" x14ac:dyDescent="0.4">
      <c r="B36" s="402"/>
      <c r="C36" s="103" t="str">
        <f>C10</f>
        <v/>
      </c>
      <c r="D36" s="92"/>
      <c r="E36" s="395"/>
      <c r="F36" s="98"/>
      <c r="G36" s="84"/>
      <c r="H36" s="88"/>
      <c r="I36" s="2"/>
    </row>
    <row r="37" spans="2:11" ht="15" thickTop="1" x14ac:dyDescent="0.35">
      <c r="D37" s="2"/>
      <c r="E37" s="2"/>
      <c r="F37" s="2"/>
      <c r="H37" s="413" t="s">
        <v>11</v>
      </c>
      <c r="I37" s="414"/>
      <c r="J37" s="414"/>
      <c r="K37" s="415"/>
    </row>
    <row r="38" spans="2:11" ht="15" thickBot="1" x14ac:dyDescent="0.4">
      <c r="H38" s="416"/>
      <c r="I38" s="417"/>
      <c r="J38" s="417"/>
      <c r="K38" s="418"/>
    </row>
    <row r="39" spans="2:11" ht="15" thickTop="1" x14ac:dyDescent="0.35">
      <c r="B39" s="327" t="s">
        <v>13</v>
      </c>
      <c r="C39" s="449">
        <f>'Saisie des joueurs'!D5</f>
        <v>0</v>
      </c>
      <c r="D39" s="327"/>
      <c r="E39" s="327"/>
      <c r="F39" s="327"/>
      <c r="H39" s="407">
        <f>'Saisie des joueurs'!G11</f>
        <v>0</v>
      </c>
      <c r="I39" s="408"/>
      <c r="J39" s="408"/>
      <c r="K39" s="409"/>
    </row>
    <row r="40" spans="2:11" ht="15" thickBot="1" x14ac:dyDescent="0.4">
      <c r="B40" s="327"/>
      <c r="C40" s="450"/>
      <c r="D40" s="327"/>
      <c r="E40" s="327"/>
      <c r="F40" s="327"/>
      <c r="G40" s="36"/>
      <c r="H40" s="410"/>
      <c r="I40" s="411"/>
      <c r="J40" s="411"/>
      <c r="K40" s="412"/>
    </row>
    <row r="41" spans="2:11" ht="15.5" thickTop="1" thickBot="1" x14ac:dyDescent="0.4">
      <c r="J41" s="100"/>
    </row>
    <row r="42" spans="2:11" ht="14.5" customHeight="1" x14ac:dyDescent="0.35">
      <c r="B42" s="443" t="s">
        <v>12</v>
      </c>
      <c r="C42" s="444"/>
      <c r="D42" s="444"/>
      <c r="E42" s="444"/>
      <c r="F42" s="444"/>
      <c r="G42" s="444"/>
      <c r="H42" s="444"/>
      <c r="I42" s="444"/>
      <c r="J42" s="444"/>
      <c r="K42" s="445"/>
    </row>
    <row r="43" spans="2:11" ht="15" thickBot="1" x14ac:dyDescent="0.4">
      <c r="B43" s="446"/>
      <c r="C43" s="447"/>
      <c r="D43" s="447"/>
      <c r="E43" s="447"/>
      <c r="F43" s="447"/>
      <c r="G43" s="447"/>
      <c r="H43" s="447"/>
      <c r="I43" s="447"/>
      <c r="J43" s="447"/>
      <c r="K43" s="448"/>
    </row>
    <row r="44" spans="2:11" ht="18.75" customHeight="1" x14ac:dyDescent="0.35">
      <c r="B44" s="434"/>
      <c r="C44" s="435"/>
      <c r="D44" s="435"/>
      <c r="E44" s="435"/>
      <c r="F44" s="435"/>
      <c r="G44" s="435"/>
      <c r="H44" s="435"/>
      <c r="I44" s="435"/>
      <c r="J44" s="435"/>
      <c r="K44" s="436"/>
    </row>
    <row r="45" spans="2:11" ht="18.75" customHeight="1" x14ac:dyDescent="0.35">
      <c r="B45" s="437"/>
      <c r="C45" s="438"/>
      <c r="D45" s="438"/>
      <c r="E45" s="438"/>
      <c r="F45" s="438"/>
      <c r="G45" s="438"/>
      <c r="H45" s="438"/>
      <c r="I45" s="438"/>
      <c r="J45" s="438"/>
      <c r="K45" s="439"/>
    </row>
    <row r="46" spans="2:11" ht="18.75" customHeight="1" x14ac:dyDescent="0.35">
      <c r="B46" s="440"/>
      <c r="C46" s="441"/>
      <c r="D46" s="441"/>
      <c r="E46" s="441"/>
      <c r="F46" s="441"/>
      <c r="G46" s="441"/>
      <c r="H46" s="441"/>
      <c r="I46" s="441"/>
      <c r="J46" s="441"/>
      <c r="K46" s="442"/>
    </row>
    <row r="47" spans="2:11" ht="18.75" customHeight="1" x14ac:dyDescent="0.35">
      <c r="B47" s="437"/>
      <c r="C47" s="438"/>
      <c r="D47" s="438"/>
      <c r="E47" s="438"/>
      <c r="F47" s="438"/>
      <c r="G47" s="438"/>
      <c r="H47" s="438"/>
      <c r="I47" s="438"/>
      <c r="J47" s="438"/>
      <c r="K47" s="439"/>
    </row>
    <row r="48" spans="2:11" ht="18.75" customHeight="1" x14ac:dyDescent="0.35">
      <c r="B48" s="440"/>
      <c r="C48" s="441"/>
      <c r="D48" s="441"/>
      <c r="E48" s="441"/>
      <c r="F48" s="441"/>
      <c r="G48" s="441"/>
      <c r="H48" s="441"/>
      <c r="I48" s="441"/>
      <c r="J48" s="441"/>
      <c r="K48" s="442"/>
    </row>
    <row r="49" spans="2:11" ht="18.75" customHeight="1" x14ac:dyDescent="0.35">
      <c r="B49" s="437"/>
      <c r="C49" s="438"/>
      <c r="D49" s="438"/>
      <c r="E49" s="438"/>
      <c r="F49" s="438"/>
      <c r="G49" s="438"/>
      <c r="H49" s="438"/>
      <c r="I49" s="438"/>
      <c r="J49" s="438"/>
      <c r="K49" s="439"/>
    </row>
    <row r="50" spans="2:11" ht="18.75" customHeight="1" x14ac:dyDescent="0.35">
      <c r="B50" s="440"/>
      <c r="C50" s="441"/>
      <c r="D50" s="441"/>
      <c r="E50" s="441"/>
      <c r="F50" s="441"/>
      <c r="G50" s="441"/>
      <c r="H50" s="441"/>
      <c r="I50" s="441"/>
      <c r="J50" s="441"/>
      <c r="K50" s="442"/>
    </row>
    <row r="51" spans="2:11" ht="18.75" customHeight="1" thickBot="1" x14ac:dyDescent="0.4">
      <c r="B51" s="431"/>
      <c r="C51" s="432"/>
      <c r="D51" s="432"/>
      <c r="E51" s="432"/>
      <c r="F51" s="432"/>
      <c r="G51" s="432"/>
      <c r="H51" s="432"/>
      <c r="I51" s="432"/>
      <c r="J51" s="432"/>
      <c r="K51" s="433"/>
    </row>
    <row r="53" spans="2:11" x14ac:dyDescent="0.35">
      <c r="B53" s="306" t="s">
        <v>1108</v>
      </c>
      <c r="C53" s="306"/>
    </row>
    <row r="55" spans="2:11" ht="15" customHeight="1" x14ac:dyDescent="0.35"/>
    <row r="56" spans="2:11" ht="15.75" customHeight="1" x14ac:dyDescent="0.35"/>
    <row r="62" spans="2:11" ht="14.5" customHeight="1" x14ac:dyDescent="0.35">
      <c r="C62" s="74"/>
      <c r="D62" s="74"/>
      <c r="E62" s="74"/>
      <c r="F62" s="74"/>
    </row>
    <row r="63" spans="2:11" ht="14.5" customHeight="1" x14ac:dyDescent="0.35">
      <c r="C63" s="74"/>
      <c r="D63" s="74"/>
      <c r="E63" s="74"/>
      <c r="F63" s="74"/>
    </row>
  </sheetData>
  <sheetProtection algorithmName="SHA-512" hashValue="EiM/MG7XlyplLEC2ZaoYPMWwoCHc4zzNPXxQp6fst6Htq1eiCmRzo+OKbQEYmkxGD5zw4hfZIddTrjYmnE6fFA==" saltValue="e4/i48oJBCXsmGeWmJrJAQ=="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5" priority="1" stopIfTrue="1" operator="equal">
      <formula>2</formula>
    </cfRule>
    <cfRule type="cellIs" dxfId="4" priority="2" stopIfTrue="1" operator="equal">
      <formula>1</formula>
    </cfRule>
    <cfRule type="cellIs" dxfId="3" priority="3" stopIfTrue="1" operator="equal">
      <formula>0</formula>
    </cfRule>
  </conditionalFormatting>
  <conditionalFormatting sqref="T18 W18 W21 W24 N27 Q27 T27 Q24 T21 Q18">
    <cfRule type="cellIs" dxfId="2" priority="4" stopIfTrue="1" operator="equal">
      <formula>2</formula>
    </cfRule>
    <cfRule type="cellIs" dxfId="1" priority="5" stopIfTrue="1" operator="equal">
      <formula>1</formula>
    </cfRule>
    <cfRule type="cellIs" dxfId="0"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1" tint="0.499984740745262"/>
    <pageSetUpPr fitToPage="1"/>
  </sheetPr>
  <dimension ref="B1:F16"/>
  <sheetViews>
    <sheetView workbookViewId="0">
      <selection activeCell="E16" sqref="E16"/>
    </sheetView>
  </sheetViews>
  <sheetFormatPr baseColWidth="10" defaultRowHeight="14.5" x14ac:dyDescent="0.35"/>
  <cols>
    <col min="1" max="1" width="10.90625" style="199"/>
    <col min="2" max="2" width="35.6328125" style="199" customWidth="1"/>
    <col min="3" max="3" width="15.7265625" style="199" customWidth="1"/>
    <col min="4" max="6" width="14.54296875" style="199" customWidth="1"/>
    <col min="7" max="16384" width="10.90625" style="199"/>
  </cols>
  <sheetData>
    <row r="1" spans="2:6" ht="25" customHeight="1" x14ac:dyDescent="0.35">
      <c r="B1" s="649" t="s">
        <v>1806</v>
      </c>
      <c r="C1" s="649"/>
      <c r="D1" s="649"/>
      <c r="E1" s="649"/>
      <c r="F1" s="649"/>
    </row>
    <row r="2" spans="2:6" ht="25" customHeight="1" x14ac:dyDescent="0.35">
      <c r="B2" s="649" t="s">
        <v>28</v>
      </c>
      <c r="C2" s="649"/>
      <c r="D2" s="649"/>
      <c r="E2" s="649"/>
      <c r="F2" s="649"/>
    </row>
    <row r="3" spans="2:6" ht="25" customHeight="1" x14ac:dyDescent="0.35">
      <c r="B3" s="650" t="s">
        <v>1808</v>
      </c>
      <c r="C3" s="650"/>
      <c r="D3" s="650"/>
      <c r="E3" s="650"/>
      <c r="F3" s="650"/>
    </row>
    <row r="4" spans="2:6" ht="15" customHeight="1" x14ac:dyDescent="0.35">
      <c r="B4" s="655"/>
      <c r="C4" s="655"/>
      <c r="D4" s="655"/>
      <c r="E4" s="655"/>
      <c r="F4" s="655"/>
    </row>
    <row r="5" spans="2:6" ht="6" customHeight="1" thickBot="1" x14ac:dyDescent="0.4">
      <c r="B5" s="656"/>
      <c r="C5" s="656"/>
      <c r="D5" s="656"/>
      <c r="E5" s="656"/>
      <c r="F5" s="656"/>
    </row>
    <row r="6" spans="2:6" ht="14.5" customHeight="1" thickTop="1" thickBot="1" x14ac:dyDescent="0.4">
      <c r="B6" s="657" t="s">
        <v>1129</v>
      </c>
      <c r="C6" s="204" t="s">
        <v>29</v>
      </c>
      <c r="D6" s="653" t="s">
        <v>36</v>
      </c>
      <c r="E6" s="654"/>
      <c r="F6" s="198"/>
    </row>
    <row r="7" spans="2:6" ht="14.5" customHeight="1" thickBot="1" x14ac:dyDescent="0.4">
      <c r="B7" s="658"/>
      <c r="C7" s="205" t="s">
        <v>30</v>
      </c>
      <c r="D7" s="660" t="s">
        <v>1810</v>
      </c>
      <c r="E7" s="661"/>
    </row>
    <row r="8" spans="2:6" ht="5" customHeight="1" thickTop="1" thickBot="1" x14ac:dyDescent="0.4">
      <c r="B8" s="658"/>
      <c r="C8" s="200"/>
      <c r="D8" s="201"/>
      <c r="E8" s="202"/>
      <c r="F8" s="202"/>
    </row>
    <row r="9" spans="2:6" ht="14.5" customHeight="1" thickTop="1" thickBot="1" x14ac:dyDescent="0.4">
      <c r="B9" s="658"/>
      <c r="C9" s="203"/>
      <c r="D9" s="212" t="s">
        <v>23</v>
      </c>
      <c r="E9" s="213" t="s">
        <v>37</v>
      </c>
    </row>
    <row r="10" spans="2:6" ht="14.5" customHeight="1" thickTop="1" thickBot="1" x14ac:dyDescent="0.4">
      <c r="B10" s="658"/>
      <c r="C10" s="206" t="s">
        <v>31</v>
      </c>
      <c r="D10" s="207" t="s">
        <v>1811</v>
      </c>
      <c r="E10" s="214" t="s">
        <v>39</v>
      </c>
    </row>
    <row r="11" spans="2:6" ht="14.5" customHeight="1" thickBot="1" x14ac:dyDescent="0.4">
      <c r="B11" s="658"/>
      <c r="C11" s="208" t="s">
        <v>32</v>
      </c>
      <c r="D11" s="209" t="s">
        <v>39</v>
      </c>
      <c r="E11" s="215" t="s">
        <v>1812</v>
      </c>
    </row>
    <row r="12" spans="2:6" ht="14.5" customHeight="1" thickBot="1" x14ac:dyDescent="0.4">
      <c r="B12" s="659"/>
      <c r="C12" s="210" t="s">
        <v>33</v>
      </c>
      <c r="D12" s="211" t="s">
        <v>38</v>
      </c>
      <c r="E12" s="36"/>
    </row>
    <row r="13" spans="2:6" ht="6" customHeight="1" thickTop="1" x14ac:dyDescent="0.35"/>
    <row r="14" spans="2:6" ht="14.5" customHeight="1" x14ac:dyDescent="0.35">
      <c r="B14" s="652"/>
      <c r="C14" s="652"/>
      <c r="D14" s="652"/>
      <c r="E14" s="652"/>
      <c r="F14" s="652"/>
    </row>
    <row r="16" spans="2:6" x14ac:dyDescent="0.35">
      <c r="B16" s="651" t="s">
        <v>1809</v>
      </c>
      <c r="C16" s="651"/>
    </row>
  </sheetData>
  <sheetProtection algorithmName="SHA-512" hashValue="b7qfjE6bx4PTIrXEk7Nl/DnndfxjZf56MLMRL7q/J+c70l6zsHd8793qY4CRMRoiY30FEjwfDjHRDo8zt01qBQ==" saltValue="Ze7vwaK9rUh3R0OHPPt9Kw==" spinCount="100000" sheet="1" objects="1" scenarios="1"/>
  <mergeCells count="10">
    <mergeCell ref="B1:F1"/>
    <mergeCell ref="B2:F2"/>
    <mergeCell ref="B3:F3"/>
    <mergeCell ref="B16:C16"/>
    <mergeCell ref="B14:F14"/>
    <mergeCell ref="D6:E6"/>
    <mergeCell ref="B4:F4"/>
    <mergeCell ref="B5:F5"/>
    <mergeCell ref="B6:B12"/>
    <mergeCell ref="D7:E7"/>
  </mergeCells>
  <pageMargins left="0.7" right="0.7" top="0.75" bottom="0.75" header="0.3" footer="0.3"/>
  <pageSetup paperSize="9" scale="82"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7">
    <tabColor rgb="FFFFFF00"/>
    <pageSetUpPr fitToPage="1"/>
  </sheetPr>
  <dimension ref="A1:G17"/>
  <sheetViews>
    <sheetView workbookViewId="0">
      <selection activeCell="D53" sqref="D53"/>
    </sheetView>
  </sheetViews>
  <sheetFormatPr baseColWidth="10" defaultRowHeight="14.5" x14ac:dyDescent="0.35"/>
  <cols>
    <col min="2" max="7" width="22.6328125" customWidth="1"/>
    <col min="8" max="8" width="22.453125" customWidth="1"/>
  </cols>
  <sheetData>
    <row r="1" spans="1:7" ht="25" x14ac:dyDescent="0.35">
      <c r="A1" s="662" t="s">
        <v>14</v>
      </c>
      <c r="B1" s="662"/>
      <c r="C1" s="662"/>
      <c r="D1" s="662"/>
      <c r="E1" s="662"/>
      <c r="F1" s="662"/>
      <c r="G1" s="662"/>
    </row>
    <row r="2" spans="1:7" x14ac:dyDescent="0.35">
      <c r="A2" s="143"/>
      <c r="B2" s="144"/>
      <c r="C2" s="145"/>
      <c r="D2" s="145"/>
      <c r="E2" s="145"/>
      <c r="F2" s="145"/>
      <c r="G2" s="145"/>
    </row>
    <row r="3" spans="1:7" x14ac:dyDescent="0.35">
      <c r="A3" s="143"/>
      <c r="B3" s="145"/>
      <c r="C3" s="145"/>
      <c r="D3" s="145"/>
      <c r="E3" s="145"/>
      <c r="F3" s="145"/>
      <c r="G3" s="145"/>
    </row>
    <row r="4" spans="1:7" ht="25" x14ac:dyDescent="0.5">
      <c r="A4" s="663" t="s">
        <v>1132</v>
      </c>
      <c r="B4" s="663"/>
      <c r="C4" s="663"/>
      <c r="D4" s="663"/>
      <c r="E4" s="663"/>
      <c r="F4" s="146">
        <f>'Saisie des joueurs'!D7</f>
        <v>0</v>
      </c>
      <c r="G4" s="146" t="str">
        <f>'Saisie des joueurs'!D9</f>
        <v>BANDE</v>
      </c>
    </row>
    <row r="5" spans="1:7" x14ac:dyDescent="0.35">
      <c r="A5" s="147"/>
      <c r="B5" s="148"/>
      <c r="C5" s="148"/>
      <c r="D5" s="148"/>
      <c r="E5" s="148"/>
      <c r="F5" s="148"/>
      <c r="G5" s="148"/>
    </row>
    <row r="6" spans="1:7" ht="18" x14ac:dyDescent="0.35">
      <c r="A6" s="143" t="s">
        <v>1133</v>
      </c>
      <c r="B6" s="143" t="s">
        <v>1133</v>
      </c>
      <c r="C6" s="143" t="s">
        <v>1133</v>
      </c>
      <c r="D6" s="664" cm="1">
        <f t="array" ref="D6">'Saisie des joueurs'!D11:D11</f>
        <v>0</v>
      </c>
      <c r="E6" s="664"/>
      <c r="F6" s="664"/>
      <c r="G6" s="149">
        <f>'Saisie des joueurs'!D5</f>
        <v>0</v>
      </c>
    </row>
    <row r="7" spans="1:7" x14ac:dyDescent="0.35">
      <c r="A7" s="143"/>
      <c r="B7" s="145"/>
      <c r="C7" s="145"/>
      <c r="D7" s="150"/>
      <c r="E7" s="145"/>
      <c r="F7" s="145"/>
      <c r="G7" s="145"/>
    </row>
    <row r="8" spans="1:7" ht="17.5" x14ac:dyDescent="0.35">
      <c r="A8" s="665" t="s">
        <v>1134</v>
      </c>
      <c r="B8" s="665"/>
      <c r="C8" s="665"/>
      <c r="D8" s="665"/>
      <c r="E8" s="665"/>
      <c r="F8" s="665"/>
      <c r="G8" s="665"/>
    </row>
    <row r="9" spans="1:7" ht="18" thickBot="1" x14ac:dyDescent="0.4">
      <c r="A9" s="151"/>
      <c r="B9" s="151"/>
      <c r="C9" s="151"/>
      <c r="D9" s="151"/>
      <c r="E9" s="151"/>
      <c r="F9" s="151"/>
      <c r="G9" s="151"/>
    </row>
    <row r="10" spans="1:7" ht="23.5" customHeight="1" x14ac:dyDescent="0.35">
      <c r="A10" s="666" t="s">
        <v>34</v>
      </c>
      <c r="B10" s="152" t="str">
        <f>'Saisie des joueurs'!L18</f>
        <v/>
      </c>
      <c r="C10" s="152" t="str">
        <f>'Saisie des joueurs'!L22</f>
        <v/>
      </c>
      <c r="D10" s="152" t="str">
        <f>'Saisie des joueurs'!L26</f>
        <v/>
      </c>
      <c r="E10" s="152" t="str">
        <f>'Saisie des joueurs'!L30</f>
        <v/>
      </c>
      <c r="F10" s="152" t="str">
        <f>'Saisie des joueurs'!L34</f>
        <v/>
      </c>
      <c r="G10" s="152" t="str">
        <f>'Saisie des joueurs'!L38</f>
        <v/>
      </c>
    </row>
    <row r="11" spans="1:7" ht="23.5" customHeight="1" x14ac:dyDescent="0.35">
      <c r="A11" s="667"/>
      <c r="B11" s="153" t="str">
        <f>'Saisie des joueurs'!L19</f>
        <v/>
      </c>
      <c r="C11" s="153" t="str">
        <f>'Saisie des joueurs'!L23</f>
        <v/>
      </c>
      <c r="D11" s="153" t="str">
        <f>'Saisie des joueurs'!L27</f>
        <v/>
      </c>
      <c r="E11" s="153" t="str">
        <f>'Saisie des joueurs'!L31</f>
        <v/>
      </c>
      <c r="F11" s="153" t="str">
        <f>'Saisie des joueurs'!L35</f>
        <v/>
      </c>
      <c r="G11" s="153" t="str">
        <f>'Saisie des joueurs'!L39</f>
        <v/>
      </c>
    </row>
    <row r="12" spans="1:7" ht="23.5" customHeight="1" x14ac:dyDescent="0.35">
      <c r="A12" s="667"/>
      <c r="B12" s="153" t="str">
        <f>'Saisie des joueurs'!L20</f>
        <v/>
      </c>
      <c r="C12" s="153" t="str">
        <f>'Saisie des joueurs'!L24</f>
        <v/>
      </c>
      <c r="D12" s="153" t="str">
        <f>'Saisie des joueurs'!L28</f>
        <v/>
      </c>
      <c r="E12" s="153" t="str">
        <f>'Saisie des joueurs'!L32</f>
        <v/>
      </c>
      <c r="F12" s="153" t="str">
        <f>'Saisie des joueurs'!L36</f>
        <v/>
      </c>
      <c r="G12" s="153" t="str">
        <f>'Saisie des joueurs'!L40</f>
        <v/>
      </c>
    </row>
    <row r="13" spans="1:7" ht="23.5" customHeight="1" thickBot="1" x14ac:dyDescent="0.4">
      <c r="A13" s="668"/>
      <c r="B13" s="154" t="str">
        <f>'Saisie des joueurs'!L21</f>
        <v/>
      </c>
      <c r="C13" s="154" t="str">
        <f>'Saisie des joueurs'!L25</f>
        <v/>
      </c>
      <c r="D13" s="154" t="str">
        <f>'Saisie des joueurs'!L29</f>
        <v/>
      </c>
      <c r="E13" s="154" t="str">
        <f>'Saisie des joueurs'!L33</f>
        <v/>
      </c>
      <c r="F13" s="154" t="str">
        <f>'Saisie des joueurs'!L37</f>
        <v/>
      </c>
      <c r="G13" s="154" t="str">
        <f>'Saisie des joueurs'!L41</f>
        <v/>
      </c>
    </row>
    <row r="15" spans="1:7" x14ac:dyDescent="0.35">
      <c r="B15" s="155" t="s">
        <v>1108</v>
      </c>
    </row>
    <row r="16" spans="1:7" x14ac:dyDescent="0.35">
      <c r="B16" s="156"/>
      <c r="C16" s="66"/>
    </row>
    <row r="17" spans="3:3" x14ac:dyDescent="0.35">
      <c r="C17" s="66"/>
    </row>
  </sheetData>
  <sheetProtection algorithmName="SHA-512" hashValue="XJwNXI7UW0OJFDJ20MBFVoiWd6KNlUHlCVtHdwAizS5EFL2mZHADZcs87gCgqEpcK+97oaa/PtkltuZEmcBGUA==" saltValue="oLHy+H1mhHc3Y46UudGnAQ==" spinCount="100000" sheet="1" objects="1" scenarios="1"/>
  <mergeCells count="5">
    <mergeCell ref="A1:G1"/>
    <mergeCell ref="A4:E4"/>
    <mergeCell ref="D6:F6"/>
    <mergeCell ref="A8:G8"/>
    <mergeCell ref="A10:A13"/>
  </mergeCells>
  <pageMargins left="0.7" right="0.7" top="0.75" bottom="0.75" header="0.3" footer="0.3"/>
  <pageSetup paperSize="9" scale="89"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1">
    <tabColor theme="2" tint="-0.249977111117893"/>
  </sheetPr>
  <dimension ref="A1:E39"/>
  <sheetViews>
    <sheetView topLeftCell="A3" workbookViewId="0">
      <selection activeCell="A3" sqref="A3:A27"/>
    </sheetView>
  </sheetViews>
  <sheetFormatPr baseColWidth="10" defaultColWidth="11.453125" defaultRowHeight="18.75" customHeight="1" x14ac:dyDescent="0.35"/>
  <cols>
    <col min="1" max="1" width="39.81640625" style="35" customWidth="1"/>
    <col min="2" max="2" width="43.1796875" style="36" customWidth="1"/>
    <col min="3" max="3" width="39.453125" style="38" customWidth="1"/>
    <col min="4" max="4" width="17.7265625" style="37" customWidth="1"/>
    <col min="5" max="5" width="27.453125" style="38" customWidth="1"/>
    <col min="6" max="16384" width="11.453125" style="4"/>
  </cols>
  <sheetData>
    <row r="1" spans="1:5" ht="74.25" customHeight="1" x14ac:dyDescent="0.35">
      <c r="A1" s="251" t="s">
        <v>135</v>
      </c>
      <c r="B1" s="252"/>
      <c r="C1" s="253"/>
      <c r="D1" s="252"/>
      <c r="E1" s="252"/>
    </row>
    <row r="2" spans="1:5" s="1" customFormat="1" ht="18.75" customHeight="1" x14ac:dyDescent="0.35">
      <c r="A2" s="25" t="s">
        <v>125</v>
      </c>
      <c r="B2" s="26" t="s">
        <v>136</v>
      </c>
      <c r="C2" s="26" t="s">
        <v>137</v>
      </c>
      <c r="D2" s="27" t="s">
        <v>56</v>
      </c>
      <c r="E2" s="26" t="s">
        <v>57</v>
      </c>
    </row>
    <row r="3" spans="1:5" s="39" customFormat="1" ht="18.75" customHeight="1" x14ac:dyDescent="0.35">
      <c r="A3" s="49" t="s">
        <v>138</v>
      </c>
      <c r="B3" s="50" t="s">
        <v>109</v>
      </c>
      <c r="C3" s="50"/>
      <c r="D3" s="51">
        <v>83700</v>
      </c>
      <c r="E3" s="51" t="s">
        <v>110</v>
      </c>
    </row>
    <row r="4" spans="1:5" ht="18.75" customHeight="1" x14ac:dyDescent="0.35">
      <c r="A4" s="49" t="s">
        <v>45</v>
      </c>
      <c r="B4" s="50" t="s">
        <v>90</v>
      </c>
      <c r="C4" s="50"/>
      <c r="D4" s="51">
        <v>84500</v>
      </c>
      <c r="E4" s="51" t="s">
        <v>91</v>
      </c>
    </row>
    <row r="5" spans="1:5" ht="18.75" customHeight="1" x14ac:dyDescent="0.35">
      <c r="A5" s="49" t="s">
        <v>50</v>
      </c>
      <c r="B5" s="50" t="s">
        <v>97</v>
      </c>
      <c r="C5" s="50" t="s">
        <v>98</v>
      </c>
      <c r="D5" s="51">
        <v>6500</v>
      </c>
      <c r="E5" s="51" t="s">
        <v>99</v>
      </c>
    </row>
    <row r="6" spans="1:5" ht="18.75" customHeight="1" x14ac:dyDescent="0.35">
      <c r="A6" s="49" t="s">
        <v>148</v>
      </c>
      <c r="B6" s="50" t="s">
        <v>58</v>
      </c>
      <c r="C6" s="50"/>
      <c r="D6" s="51">
        <v>13100</v>
      </c>
      <c r="E6" s="51" t="s">
        <v>59</v>
      </c>
    </row>
    <row r="7" spans="1:5" ht="18.75" customHeight="1" x14ac:dyDescent="0.35">
      <c r="A7" s="49" t="s">
        <v>150</v>
      </c>
      <c r="B7" s="50" t="s">
        <v>113</v>
      </c>
      <c r="C7" s="50"/>
      <c r="D7" s="51">
        <v>13340</v>
      </c>
      <c r="E7" s="51" t="s">
        <v>114</v>
      </c>
    </row>
    <row r="8" spans="1:5" ht="18.75" customHeight="1" x14ac:dyDescent="0.35">
      <c r="A8" s="49" t="s">
        <v>46</v>
      </c>
      <c r="B8" s="50" t="s">
        <v>71</v>
      </c>
      <c r="C8" s="50" t="s">
        <v>72</v>
      </c>
      <c r="D8" s="51">
        <v>84000</v>
      </c>
      <c r="E8" s="51" t="s">
        <v>73</v>
      </c>
    </row>
    <row r="9" spans="1:5" ht="18.75" customHeight="1" x14ac:dyDescent="0.35">
      <c r="A9" s="49" t="s">
        <v>48</v>
      </c>
      <c r="B9" s="50" t="s">
        <v>63</v>
      </c>
      <c r="C9" s="50"/>
      <c r="D9" s="51">
        <v>13130</v>
      </c>
      <c r="E9" s="51" t="s">
        <v>64</v>
      </c>
    </row>
    <row r="10" spans="1:5" ht="18.75" customHeight="1" x14ac:dyDescent="0.35">
      <c r="A10" s="49" t="s">
        <v>49</v>
      </c>
      <c r="B10" s="50" t="s">
        <v>62</v>
      </c>
      <c r="C10" s="50"/>
      <c r="D10" s="51">
        <v>84200</v>
      </c>
      <c r="E10" s="51" t="s">
        <v>55</v>
      </c>
    </row>
    <row r="11" spans="1:5" ht="18.75" customHeight="1" x14ac:dyDescent="0.35">
      <c r="A11" s="49" t="s">
        <v>44</v>
      </c>
      <c r="B11" s="50" t="s">
        <v>81</v>
      </c>
      <c r="C11" s="50" t="s">
        <v>82</v>
      </c>
      <c r="D11" s="51">
        <v>84300</v>
      </c>
      <c r="E11" s="51" t="s">
        <v>83</v>
      </c>
    </row>
    <row r="12" spans="1:5" ht="18.75" customHeight="1" x14ac:dyDescent="0.35">
      <c r="A12" s="49" t="s">
        <v>141</v>
      </c>
      <c r="B12" s="50" t="s">
        <v>111</v>
      </c>
      <c r="C12" s="50"/>
      <c r="D12" s="51">
        <v>13200</v>
      </c>
      <c r="E12" s="51" t="s">
        <v>112</v>
      </c>
    </row>
    <row r="13" spans="1:5" ht="18.75" customHeight="1" x14ac:dyDescent="0.35">
      <c r="A13" s="49" t="s">
        <v>142</v>
      </c>
      <c r="B13" s="50" t="s">
        <v>78</v>
      </c>
      <c r="C13" s="50" t="s">
        <v>79</v>
      </c>
      <c r="D13" s="51">
        <v>83240</v>
      </c>
      <c r="E13" s="51" t="s">
        <v>80</v>
      </c>
    </row>
    <row r="14" spans="1:5" ht="18.75" customHeight="1" x14ac:dyDescent="0.35">
      <c r="A14" s="49" t="s">
        <v>140</v>
      </c>
      <c r="B14" s="50" t="s">
        <v>103</v>
      </c>
      <c r="C14" s="50" t="s">
        <v>104</v>
      </c>
      <c r="D14" s="51">
        <v>6210</v>
      </c>
      <c r="E14" s="51" t="s">
        <v>105</v>
      </c>
    </row>
    <row r="15" spans="1:5" ht="18.75" customHeight="1" x14ac:dyDescent="0.35">
      <c r="A15" s="49" t="s">
        <v>43</v>
      </c>
      <c r="B15" s="50" t="s">
        <v>100</v>
      </c>
      <c r="C15" s="50" t="s">
        <v>101</v>
      </c>
      <c r="D15" s="51">
        <v>6100</v>
      </c>
      <c r="E15" s="51" t="s">
        <v>102</v>
      </c>
    </row>
    <row r="16" spans="1:5" ht="18.75" customHeight="1" x14ac:dyDescent="0.35">
      <c r="A16" s="49" t="s">
        <v>145</v>
      </c>
      <c r="B16" s="50" t="s">
        <v>115</v>
      </c>
      <c r="C16" s="50"/>
      <c r="D16" s="51">
        <v>13580</v>
      </c>
      <c r="E16" s="51" t="s">
        <v>116</v>
      </c>
    </row>
    <row r="17" spans="1:5" ht="18.75" customHeight="1" x14ac:dyDescent="0.35">
      <c r="A17" s="49" t="s">
        <v>143</v>
      </c>
      <c r="B17" s="50" t="s">
        <v>84</v>
      </c>
      <c r="C17" s="50" t="s">
        <v>85</v>
      </c>
      <c r="D17" s="51">
        <v>83130</v>
      </c>
      <c r="E17" s="51" t="s">
        <v>86</v>
      </c>
    </row>
    <row r="18" spans="1:5" ht="18.75" customHeight="1" x14ac:dyDescent="0.35">
      <c r="A18" s="49" t="s">
        <v>139</v>
      </c>
      <c r="B18" s="50" t="s">
        <v>92</v>
      </c>
      <c r="C18" s="50" t="s">
        <v>93</v>
      </c>
      <c r="D18" s="51">
        <v>84100</v>
      </c>
      <c r="E18" s="51" t="s">
        <v>76</v>
      </c>
    </row>
    <row r="19" spans="1:5" ht="18.75" customHeight="1" x14ac:dyDescent="0.35">
      <c r="A19" s="49" t="s">
        <v>139</v>
      </c>
      <c r="B19" s="50" t="s">
        <v>74</v>
      </c>
      <c r="C19" s="50" t="s">
        <v>75</v>
      </c>
      <c r="D19" s="51">
        <v>84100</v>
      </c>
      <c r="E19" s="51" t="s">
        <v>76</v>
      </c>
    </row>
    <row r="20" spans="1:5" ht="18.75" customHeight="1" x14ac:dyDescent="0.35">
      <c r="A20" s="49" t="s">
        <v>51</v>
      </c>
      <c r="B20" s="50" t="s">
        <v>77</v>
      </c>
      <c r="C20" s="50"/>
      <c r="D20" s="51">
        <v>13004</v>
      </c>
      <c r="E20" s="51" t="s">
        <v>61</v>
      </c>
    </row>
    <row r="21" spans="1:5" ht="18.75" customHeight="1" x14ac:dyDescent="0.35">
      <c r="A21" s="49" t="s">
        <v>106</v>
      </c>
      <c r="B21" s="50" t="s">
        <v>107</v>
      </c>
      <c r="C21" s="50"/>
      <c r="D21" s="51">
        <v>83520</v>
      </c>
      <c r="E21" s="51" t="s">
        <v>108</v>
      </c>
    </row>
    <row r="22" spans="1:5" ht="18.75" customHeight="1" x14ac:dyDescent="0.35">
      <c r="A22" s="49" t="s">
        <v>149</v>
      </c>
      <c r="B22" s="50" t="s">
        <v>68</v>
      </c>
      <c r="C22" s="50" t="s">
        <v>69</v>
      </c>
      <c r="D22" s="51">
        <v>13300</v>
      </c>
      <c r="E22" s="51" t="s">
        <v>70</v>
      </c>
    </row>
    <row r="23" spans="1:5" ht="18.75" customHeight="1" x14ac:dyDescent="0.35">
      <c r="A23" s="49" t="s">
        <v>144</v>
      </c>
      <c r="B23" s="50" t="s">
        <v>94</v>
      </c>
      <c r="C23" s="50" t="s">
        <v>95</v>
      </c>
      <c r="D23" s="51">
        <v>13960</v>
      </c>
      <c r="E23" s="51" t="s">
        <v>96</v>
      </c>
    </row>
    <row r="24" spans="1:5" ht="18.75" customHeight="1" x14ac:dyDescent="0.35">
      <c r="A24" s="49" t="s">
        <v>47</v>
      </c>
      <c r="B24" s="50" t="s">
        <v>87</v>
      </c>
      <c r="C24" s="50" t="s">
        <v>88</v>
      </c>
      <c r="D24" s="51">
        <v>4200</v>
      </c>
      <c r="E24" s="51" t="s">
        <v>89</v>
      </c>
    </row>
    <row r="25" spans="1:5" ht="18.75" customHeight="1" x14ac:dyDescent="0.35">
      <c r="A25" s="49" t="s">
        <v>146</v>
      </c>
      <c r="B25" s="50" t="s">
        <v>117</v>
      </c>
      <c r="C25" s="50" t="s">
        <v>118</v>
      </c>
      <c r="D25" s="51">
        <v>83560</v>
      </c>
      <c r="E25" s="51" t="s">
        <v>119</v>
      </c>
    </row>
    <row r="26" spans="1:5" ht="18.75" customHeight="1" x14ac:dyDescent="0.35">
      <c r="A26" s="49" t="s">
        <v>147</v>
      </c>
      <c r="B26" s="50" t="s">
        <v>65</v>
      </c>
      <c r="C26" s="50" t="s">
        <v>66</v>
      </c>
      <c r="D26" s="51">
        <v>13800</v>
      </c>
      <c r="E26" s="51" t="s">
        <v>67</v>
      </c>
    </row>
    <row r="27" spans="1:5" ht="18.75" customHeight="1" x14ac:dyDescent="0.35">
      <c r="A27" s="49" t="s">
        <v>42</v>
      </c>
      <c r="B27" s="50" t="s">
        <v>60</v>
      </c>
      <c r="C27" s="50"/>
      <c r="D27" s="51">
        <v>13001</v>
      </c>
      <c r="E27" s="51" t="s">
        <v>61</v>
      </c>
    </row>
    <row r="28" spans="1:5" ht="18.75" customHeight="1" x14ac:dyDescent="0.35">
      <c r="A28" s="49"/>
      <c r="B28" s="50"/>
      <c r="C28" s="50"/>
      <c r="D28" s="51"/>
      <c r="E28" s="51"/>
    </row>
    <row r="29" spans="1:5" ht="18.75" customHeight="1" x14ac:dyDescent="0.35">
      <c r="A29" s="49"/>
      <c r="B29" s="50"/>
      <c r="C29" s="50"/>
      <c r="D29" s="51"/>
      <c r="E29" s="51"/>
    </row>
    <row r="30" spans="1:5" ht="18.75" customHeight="1" x14ac:dyDescent="0.35">
      <c r="A30" s="49"/>
      <c r="B30" s="50"/>
      <c r="C30" s="50"/>
      <c r="D30" s="51"/>
      <c r="E30" s="51"/>
    </row>
    <row r="31" spans="1:5" ht="18.75" customHeight="1" x14ac:dyDescent="0.35">
      <c r="A31" s="49"/>
      <c r="B31" s="50"/>
      <c r="C31" s="50"/>
      <c r="D31" s="51"/>
      <c r="E31" s="51"/>
    </row>
    <row r="32" spans="1:5" ht="18.75" customHeight="1" x14ac:dyDescent="0.35">
      <c r="A32" s="52"/>
      <c r="B32" s="53"/>
      <c r="C32" s="54"/>
      <c r="D32" s="55"/>
      <c r="E32" s="54"/>
    </row>
    <row r="33" spans="1:5" ht="18.75" customHeight="1" x14ac:dyDescent="0.35">
      <c r="A33" s="52"/>
      <c r="B33" s="53"/>
      <c r="C33" s="54"/>
      <c r="D33" s="55"/>
      <c r="E33" s="54"/>
    </row>
    <row r="34" spans="1:5" ht="18.75" customHeight="1" x14ac:dyDescent="0.35">
      <c r="A34" s="52"/>
      <c r="B34" s="53"/>
      <c r="C34" s="54"/>
      <c r="D34" s="55"/>
      <c r="E34" s="54"/>
    </row>
    <row r="35" spans="1:5" ht="18.75" customHeight="1" x14ac:dyDescent="0.35">
      <c r="A35" s="52"/>
      <c r="B35" s="53"/>
      <c r="C35" s="54"/>
      <c r="D35" s="55"/>
      <c r="E35" s="54"/>
    </row>
    <row r="36" spans="1:5" ht="18.75" customHeight="1" x14ac:dyDescent="0.35">
      <c r="A36" s="52"/>
      <c r="B36" s="53"/>
      <c r="C36" s="54"/>
      <c r="D36" s="55"/>
      <c r="E36" s="54"/>
    </row>
    <row r="37" spans="1:5" ht="18.75" customHeight="1" x14ac:dyDescent="0.35">
      <c r="A37" s="52"/>
      <c r="B37" s="53"/>
      <c r="C37" s="54"/>
      <c r="D37" s="55"/>
      <c r="E37" s="54"/>
    </row>
    <row r="38" spans="1:5" ht="18.75" customHeight="1" x14ac:dyDescent="0.35">
      <c r="A38" s="52"/>
      <c r="B38" s="53"/>
      <c r="C38" s="54"/>
      <c r="D38" s="55"/>
      <c r="E38" s="54"/>
    </row>
    <row r="39" spans="1:5" ht="18.75" customHeight="1" x14ac:dyDescent="0.35">
      <c r="A39" s="52"/>
      <c r="B39" s="53"/>
      <c r="C39" s="54"/>
      <c r="D39" s="55"/>
      <c r="E39" s="54"/>
    </row>
  </sheetData>
  <mergeCells count="1">
    <mergeCell ref="A1:E1"/>
  </mergeCells>
  <conditionalFormatting sqref="A3:E39">
    <cfRule type="expression" dxfId="66" priority="1" stopIfTrue="1">
      <formula>MOD(ROW(),2)</formula>
    </cfRule>
  </conditionalFormatting>
  <pageMargins left="0.7" right="0.7" top="0.75" bottom="0.75" header="0.3" footer="0.3"/>
  <pageSetup paperSize="9" orientation="portrait" horizontalDpi="4294967293" verticalDpi="4294967293"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6">
    <tabColor theme="8" tint="0.39997558519241921"/>
  </sheetPr>
  <dimension ref="A1:N353"/>
  <sheetViews>
    <sheetView workbookViewId="0">
      <selection activeCell="E146" sqref="E146"/>
    </sheetView>
  </sheetViews>
  <sheetFormatPr baseColWidth="10" defaultColWidth="11.453125" defaultRowHeight="21" customHeight="1" x14ac:dyDescent="0.35"/>
  <cols>
    <col min="1" max="1" width="8.453125" style="242" customWidth="1"/>
    <col min="2" max="2" width="25.1796875" style="5" bestFit="1" customWidth="1"/>
    <col min="3" max="3" width="12.1796875" style="2" bestFit="1" customWidth="1"/>
    <col min="4" max="4" width="8.6328125" style="42" bestFit="1" customWidth="1"/>
    <col min="5" max="5" width="8.36328125" style="42" bestFit="1" customWidth="1"/>
    <col min="6" max="6" width="49.26953125" style="221" bestFit="1" customWidth="1"/>
    <col min="7" max="7" width="11.453125" style="2"/>
    <col min="8" max="8" width="22.81640625" style="220" customWidth="1"/>
    <col min="9" max="11" width="11.453125" style="2"/>
    <col min="12" max="12" width="34.26953125" style="5" customWidth="1"/>
    <col min="13" max="16384" width="11.453125" style="4"/>
  </cols>
  <sheetData>
    <row r="1" spans="1:14" ht="86.25" customHeight="1" x14ac:dyDescent="0.35">
      <c r="A1" s="254" t="s">
        <v>1807</v>
      </c>
      <c r="B1" s="255"/>
      <c r="C1" s="255"/>
      <c r="D1" s="255"/>
      <c r="E1" s="255"/>
      <c r="F1" s="255"/>
      <c r="G1" s="195"/>
      <c r="H1" s="218"/>
      <c r="I1" s="195"/>
      <c r="J1" s="195"/>
      <c r="K1" s="195"/>
      <c r="L1" s="222"/>
      <c r="M1" s="105"/>
      <c r="N1" s="106"/>
    </row>
    <row r="2" spans="1:14" ht="25.5" customHeight="1" thickBot="1" x14ac:dyDescent="0.4">
      <c r="A2" s="236"/>
      <c r="B2" s="216"/>
      <c r="C2" s="107"/>
      <c r="D2" s="107"/>
      <c r="E2" s="192"/>
      <c r="F2" s="216"/>
      <c r="G2" s="238"/>
      <c r="H2" s="229"/>
      <c r="I2" s="230"/>
      <c r="J2" s="230"/>
      <c r="K2" s="243"/>
      <c r="L2" s="229"/>
      <c r="M2" s="108"/>
      <c r="N2" s="110"/>
    </row>
    <row r="3" spans="1:14" ht="21" customHeight="1" x14ac:dyDescent="0.35">
      <c r="A3" s="237" t="s">
        <v>1321</v>
      </c>
      <c r="B3" s="217" t="s">
        <v>54</v>
      </c>
      <c r="C3" s="44" t="s">
        <v>126</v>
      </c>
      <c r="D3" s="43" t="s">
        <v>130</v>
      </c>
      <c r="E3" s="44" t="s">
        <v>127</v>
      </c>
      <c r="F3" s="217" t="s">
        <v>125</v>
      </c>
      <c r="G3" s="196"/>
      <c r="H3" s="219"/>
      <c r="I3" s="196"/>
      <c r="J3" s="196"/>
      <c r="K3" s="196"/>
      <c r="L3" s="223"/>
      <c r="M3" s="109"/>
      <c r="N3" s="111"/>
    </row>
    <row r="4" spans="1:14" ht="21" customHeight="1" x14ac:dyDescent="0.35">
      <c r="A4" s="238"/>
      <c r="B4" s="197" t="s">
        <v>1338</v>
      </c>
      <c r="C4" s="104" t="s">
        <v>1339</v>
      </c>
      <c r="D4" s="104" t="s">
        <v>132</v>
      </c>
      <c r="E4" s="112">
        <v>1.3</v>
      </c>
      <c r="F4" s="197" t="s">
        <v>1340</v>
      </c>
    </row>
    <row r="5" spans="1:14" ht="21" customHeight="1" x14ac:dyDescent="0.35">
      <c r="A5" s="238"/>
      <c r="B5" s="231" t="s">
        <v>1135</v>
      </c>
      <c r="C5" s="232">
        <v>0</v>
      </c>
      <c r="D5" s="232" t="s">
        <v>1105</v>
      </c>
      <c r="E5" s="233">
        <v>0</v>
      </c>
      <c r="F5" s="234" t="s">
        <v>1128</v>
      </c>
    </row>
    <row r="6" spans="1:14" ht="21" customHeight="1" x14ac:dyDescent="0.35">
      <c r="A6" s="238"/>
      <c r="B6" s="197" t="s">
        <v>1145</v>
      </c>
      <c r="C6" s="104" t="s">
        <v>1341</v>
      </c>
      <c r="D6" s="104" t="s">
        <v>131</v>
      </c>
      <c r="E6" s="112">
        <v>1.9</v>
      </c>
      <c r="F6" s="197" t="s">
        <v>1342</v>
      </c>
    </row>
    <row r="7" spans="1:14" ht="21" customHeight="1" x14ac:dyDescent="0.35">
      <c r="A7" s="238"/>
      <c r="B7" s="197" t="s">
        <v>1146</v>
      </c>
      <c r="C7" s="104" t="s">
        <v>1343</v>
      </c>
      <c r="D7" s="104" t="s">
        <v>133</v>
      </c>
      <c r="E7" s="112">
        <v>0.76</v>
      </c>
      <c r="F7" s="197" t="s">
        <v>1344</v>
      </c>
    </row>
    <row r="8" spans="1:14" ht="21" customHeight="1" x14ac:dyDescent="0.35">
      <c r="A8" s="238"/>
      <c r="B8" s="197" t="s">
        <v>1345</v>
      </c>
      <c r="C8" s="104" t="s">
        <v>1346</v>
      </c>
      <c r="D8" s="104" t="s">
        <v>132</v>
      </c>
      <c r="E8" s="112">
        <v>0.9</v>
      </c>
      <c r="F8" s="197" t="s">
        <v>1347</v>
      </c>
    </row>
    <row r="9" spans="1:14" ht="21" customHeight="1" x14ac:dyDescent="0.35">
      <c r="A9" s="238" t="s">
        <v>1851</v>
      </c>
      <c r="B9" s="197" t="s">
        <v>1870</v>
      </c>
      <c r="C9" s="104" t="s">
        <v>1871</v>
      </c>
      <c r="D9" s="104" t="s">
        <v>132</v>
      </c>
      <c r="E9" s="112">
        <v>0.98</v>
      </c>
      <c r="F9" s="197" t="s">
        <v>1344</v>
      </c>
    </row>
    <row r="10" spans="1:14" ht="21" customHeight="1" x14ac:dyDescent="0.35">
      <c r="A10" s="238"/>
      <c r="B10" s="197" t="s">
        <v>1327</v>
      </c>
      <c r="C10" s="104" t="s">
        <v>1348</v>
      </c>
      <c r="D10" s="104" t="s">
        <v>133</v>
      </c>
      <c r="E10" s="112">
        <v>0.67</v>
      </c>
      <c r="F10" s="197" t="s">
        <v>1349</v>
      </c>
    </row>
    <row r="11" spans="1:14" ht="21" customHeight="1" x14ac:dyDescent="0.35">
      <c r="A11" s="238"/>
      <c r="B11" s="197" t="s">
        <v>1147</v>
      </c>
      <c r="C11" s="104" t="s">
        <v>1350</v>
      </c>
      <c r="D11" s="104" t="s">
        <v>133</v>
      </c>
      <c r="E11" s="112">
        <v>0.74</v>
      </c>
      <c r="F11" s="197" t="s">
        <v>1351</v>
      </c>
    </row>
    <row r="12" spans="1:14" ht="21" customHeight="1" x14ac:dyDescent="0.35">
      <c r="A12" s="239"/>
      <c r="B12" s="226" t="s">
        <v>1148</v>
      </c>
      <c r="C12" s="224" t="s">
        <v>1352</v>
      </c>
      <c r="D12" s="224" t="s">
        <v>132</v>
      </c>
      <c r="E12" s="228">
        <v>0.85</v>
      </c>
      <c r="F12" s="226" t="s">
        <v>1353</v>
      </c>
    </row>
    <row r="13" spans="1:14" ht="21" customHeight="1" x14ac:dyDescent="0.35">
      <c r="A13" s="239"/>
      <c r="B13" s="226" t="s">
        <v>1354</v>
      </c>
      <c r="C13" s="224" t="s">
        <v>1355</v>
      </c>
      <c r="D13" s="224" t="s">
        <v>132</v>
      </c>
      <c r="E13" s="228">
        <v>1.1000000000000001</v>
      </c>
      <c r="F13" s="226" t="s">
        <v>1356</v>
      </c>
    </row>
    <row r="14" spans="1:14" ht="21" customHeight="1" x14ac:dyDescent="0.35">
      <c r="A14" s="239"/>
      <c r="B14" s="226" t="s">
        <v>1149</v>
      </c>
      <c r="C14" s="224" t="s">
        <v>1357</v>
      </c>
      <c r="D14" s="224" t="s">
        <v>132</v>
      </c>
      <c r="E14" s="228">
        <v>1.17</v>
      </c>
      <c r="F14" s="226" t="s">
        <v>1358</v>
      </c>
    </row>
    <row r="15" spans="1:14" ht="21" customHeight="1" x14ac:dyDescent="0.35">
      <c r="A15" s="239"/>
      <c r="B15" s="226" t="s">
        <v>1150</v>
      </c>
      <c r="C15" s="224" t="s">
        <v>1359</v>
      </c>
      <c r="D15" s="224" t="s">
        <v>134</v>
      </c>
      <c r="E15" s="228">
        <v>2.2599999999999998</v>
      </c>
      <c r="F15" s="226" t="s">
        <v>1360</v>
      </c>
    </row>
    <row r="16" spans="1:14" ht="21" customHeight="1" x14ac:dyDescent="0.35">
      <c r="A16" s="238"/>
      <c r="B16" s="197" t="s">
        <v>1361</v>
      </c>
      <c r="C16" s="104" t="s">
        <v>1362</v>
      </c>
      <c r="D16" s="104" t="s">
        <v>132</v>
      </c>
      <c r="E16" s="112">
        <v>1.05</v>
      </c>
      <c r="F16" s="197" t="s">
        <v>1363</v>
      </c>
    </row>
    <row r="17" spans="1:6" ht="21" customHeight="1" x14ac:dyDescent="0.35">
      <c r="A17" s="238"/>
      <c r="B17" s="197" t="s">
        <v>1818</v>
      </c>
      <c r="C17" s="104" t="s">
        <v>1819</v>
      </c>
      <c r="D17" s="104" t="s">
        <v>134</v>
      </c>
      <c r="E17" s="112">
        <v>1.7</v>
      </c>
      <c r="F17" s="197" t="s">
        <v>1387</v>
      </c>
    </row>
    <row r="18" spans="1:6" ht="21" customHeight="1" x14ac:dyDescent="0.35">
      <c r="A18" s="238" t="s">
        <v>1851</v>
      </c>
      <c r="B18" s="197" t="s">
        <v>1877</v>
      </c>
      <c r="C18" s="104" t="s">
        <v>1878</v>
      </c>
      <c r="D18" s="104" t="s">
        <v>132</v>
      </c>
      <c r="E18" s="112">
        <v>0.96</v>
      </c>
      <c r="F18" s="197" t="s">
        <v>1387</v>
      </c>
    </row>
    <row r="19" spans="1:6" ht="21" customHeight="1" x14ac:dyDescent="0.35">
      <c r="A19" s="238"/>
      <c r="B19" s="197" t="s">
        <v>1151</v>
      </c>
      <c r="C19" s="104" t="s">
        <v>1364</v>
      </c>
      <c r="D19" s="104" t="s">
        <v>132</v>
      </c>
      <c r="E19" s="112">
        <v>0.81</v>
      </c>
      <c r="F19" s="197" t="s">
        <v>1365</v>
      </c>
    </row>
    <row r="20" spans="1:6" ht="21" customHeight="1" x14ac:dyDescent="0.35">
      <c r="A20" s="238"/>
      <c r="B20" s="197" t="s">
        <v>1152</v>
      </c>
      <c r="C20" s="104" t="s">
        <v>1366</v>
      </c>
      <c r="D20" s="104" t="s">
        <v>133</v>
      </c>
      <c r="E20" s="112">
        <v>0.67</v>
      </c>
      <c r="F20" s="197" t="s">
        <v>1349</v>
      </c>
    </row>
    <row r="21" spans="1:6" ht="21" customHeight="1" x14ac:dyDescent="0.35">
      <c r="A21" s="238"/>
      <c r="B21" s="197" t="s">
        <v>1153</v>
      </c>
      <c r="C21" s="104" t="s">
        <v>1367</v>
      </c>
      <c r="D21" s="104" t="s">
        <v>132</v>
      </c>
      <c r="E21" s="112">
        <v>1.48</v>
      </c>
      <c r="F21" s="197" t="s">
        <v>1368</v>
      </c>
    </row>
    <row r="22" spans="1:6" ht="21" customHeight="1" x14ac:dyDescent="0.35">
      <c r="A22" s="238"/>
      <c r="B22" s="197" t="s">
        <v>1154</v>
      </c>
      <c r="C22" s="104" t="s">
        <v>1369</v>
      </c>
      <c r="D22" s="104" t="s">
        <v>133</v>
      </c>
      <c r="E22" s="112">
        <v>0.66</v>
      </c>
      <c r="F22" s="197" t="s">
        <v>1370</v>
      </c>
    </row>
    <row r="23" spans="1:6" ht="21" customHeight="1" x14ac:dyDescent="0.35">
      <c r="A23" s="238"/>
      <c r="B23" s="197" t="s">
        <v>1371</v>
      </c>
      <c r="C23" s="104" t="s">
        <v>1372</v>
      </c>
      <c r="D23" s="104" t="s">
        <v>132</v>
      </c>
      <c r="E23" s="112">
        <v>1.28</v>
      </c>
      <c r="F23" s="197" t="s">
        <v>1373</v>
      </c>
    </row>
    <row r="24" spans="1:6" ht="21" customHeight="1" x14ac:dyDescent="0.35">
      <c r="A24" s="238" t="s">
        <v>1851</v>
      </c>
      <c r="B24" s="197" t="s">
        <v>1858</v>
      </c>
      <c r="C24" s="104" t="s">
        <v>1859</v>
      </c>
      <c r="D24" s="104" t="s">
        <v>133</v>
      </c>
      <c r="E24" s="112">
        <v>0.44</v>
      </c>
      <c r="F24" s="197" t="s">
        <v>1370</v>
      </c>
    </row>
    <row r="25" spans="1:6" ht="21" customHeight="1" x14ac:dyDescent="0.35">
      <c r="A25" s="238"/>
      <c r="B25" s="197" t="s">
        <v>1155</v>
      </c>
      <c r="C25" s="104" t="s">
        <v>1374</v>
      </c>
      <c r="D25" s="104" t="s">
        <v>132</v>
      </c>
      <c r="E25" s="112">
        <v>1.48</v>
      </c>
      <c r="F25" s="197" t="s">
        <v>1375</v>
      </c>
    </row>
    <row r="26" spans="1:6" ht="21" customHeight="1" x14ac:dyDescent="0.35">
      <c r="A26" s="238"/>
      <c r="B26" s="197" t="s">
        <v>1156</v>
      </c>
      <c r="C26" s="104" t="s">
        <v>1376</v>
      </c>
      <c r="D26" s="104" t="s">
        <v>133</v>
      </c>
      <c r="E26" s="112">
        <v>0.73</v>
      </c>
      <c r="F26" s="197" t="s">
        <v>1373</v>
      </c>
    </row>
    <row r="27" spans="1:6" ht="21" customHeight="1" x14ac:dyDescent="0.35">
      <c r="A27" s="238"/>
      <c r="B27" s="197" t="s">
        <v>1157</v>
      </c>
      <c r="C27" s="104" t="s">
        <v>1377</v>
      </c>
      <c r="D27" s="104" t="s">
        <v>134</v>
      </c>
      <c r="E27" s="112">
        <v>1.82</v>
      </c>
      <c r="F27" s="197" t="s">
        <v>1365</v>
      </c>
    </row>
    <row r="28" spans="1:6" ht="21" customHeight="1" x14ac:dyDescent="0.35">
      <c r="A28" s="238"/>
      <c r="B28" s="197" t="s">
        <v>1158</v>
      </c>
      <c r="C28" s="104" t="s">
        <v>1378</v>
      </c>
      <c r="D28" s="104" t="s">
        <v>132</v>
      </c>
      <c r="E28" s="112">
        <v>1.23</v>
      </c>
      <c r="F28" s="197" t="s">
        <v>1351</v>
      </c>
    </row>
    <row r="29" spans="1:6" ht="21" customHeight="1" x14ac:dyDescent="0.35">
      <c r="A29" s="238"/>
      <c r="B29" s="197" t="s">
        <v>1159</v>
      </c>
      <c r="C29" s="104" t="s">
        <v>1379</v>
      </c>
      <c r="D29" s="104" t="s">
        <v>132</v>
      </c>
      <c r="E29" s="112">
        <v>0.7</v>
      </c>
      <c r="F29" s="197" t="s">
        <v>1351</v>
      </c>
    </row>
    <row r="30" spans="1:6" ht="21" customHeight="1" x14ac:dyDescent="0.35">
      <c r="A30" s="238"/>
      <c r="B30" s="197" t="s">
        <v>1160</v>
      </c>
      <c r="C30" s="104" t="s">
        <v>1380</v>
      </c>
      <c r="D30" s="104" t="s">
        <v>132</v>
      </c>
      <c r="E30" s="112">
        <v>1.03</v>
      </c>
      <c r="F30" s="197" t="s">
        <v>1351</v>
      </c>
    </row>
    <row r="31" spans="1:6" ht="21" customHeight="1" x14ac:dyDescent="0.35">
      <c r="A31" s="238"/>
      <c r="B31" s="197" t="s">
        <v>1161</v>
      </c>
      <c r="C31" s="104" t="s">
        <v>1381</v>
      </c>
      <c r="D31" s="104" t="s">
        <v>132</v>
      </c>
      <c r="E31" s="112">
        <v>0.94</v>
      </c>
      <c r="F31" s="197" t="s">
        <v>1382</v>
      </c>
    </row>
    <row r="32" spans="1:6" ht="21" customHeight="1" x14ac:dyDescent="0.35">
      <c r="A32" s="238"/>
      <c r="B32" s="197" t="s">
        <v>1162</v>
      </c>
      <c r="C32" s="104" t="s">
        <v>1383</v>
      </c>
      <c r="D32" s="104" t="s">
        <v>133</v>
      </c>
      <c r="E32" s="112">
        <v>0.45</v>
      </c>
      <c r="F32" s="197" t="s">
        <v>1360</v>
      </c>
    </row>
    <row r="33" spans="1:6" ht="21" customHeight="1" x14ac:dyDescent="0.35">
      <c r="A33" s="238"/>
      <c r="B33" s="197" t="s">
        <v>1163</v>
      </c>
      <c r="C33" s="104" t="s">
        <v>1384</v>
      </c>
      <c r="D33" s="104" t="s">
        <v>132</v>
      </c>
      <c r="E33" s="112">
        <v>0.76</v>
      </c>
      <c r="F33" s="197" t="s">
        <v>1385</v>
      </c>
    </row>
    <row r="34" spans="1:6" ht="21" customHeight="1" x14ac:dyDescent="0.35">
      <c r="A34" s="238"/>
      <c r="B34" s="197" t="s">
        <v>1164</v>
      </c>
      <c r="C34" s="104" t="s">
        <v>1386</v>
      </c>
      <c r="D34" s="104" t="s">
        <v>133</v>
      </c>
      <c r="E34" s="112">
        <v>0.74</v>
      </c>
      <c r="F34" s="197" t="s">
        <v>1387</v>
      </c>
    </row>
    <row r="35" spans="1:6" ht="21" customHeight="1" x14ac:dyDescent="0.35">
      <c r="A35" s="238"/>
      <c r="B35" s="197" t="s">
        <v>1165</v>
      </c>
      <c r="C35" s="104" t="s">
        <v>1388</v>
      </c>
      <c r="D35" s="104" t="s">
        <v>133</v>
      </c>
      <c r="E35" s="112">
        <v>0.73</v>
      </c>
      <c r="F35" s="197" t="s">
        <v>1351</v>
      </c>
    </row>
    <row r="36" spans="1:6" ht="21" customHeight="1" x14ac:dyDescent="0.35">
      <c r="A36" s="238"/>
      <c r="B36" s="197" t="s">
        <v>1166</v>
      </c>
      <c r="C36" s="104" t="s">
        <v>1389</v>
      </c>
      <c r="D36" s="104" t="s">
        <v>132</v>
      </c>
      <c r="E36" s="112">
        <v>0.96</v>
      </c>
      <c r="F36" s="197" t="s">
        <v>1351</v>
      </c>
    </row>
    <row r="37" spans="1:6" ht="21" customHeight="1" x14ac:dyDescent="0.35">
      <c r="A37" s="238"/>
      <c r="B37" s="197" t="s">
        <v>1390</v>
      </c>
      <c r="C37" s="104" t="s">
        <v>1391</v>
      </c>
      <c r="D37" s="104" t="s">
        <v>133</v>
      </c>
      <c r="E37" s="112">
        <v>0.46</v>
      </c>
      <c r="F37" s="197" t="s">
        <v>1392</v>
      </c>
    </row>
    <row r="38" spans="1:6" ht="21" customHeight="1" x14ac:dyDescent="0.35">
      <c r="A38" s="240"/>
      <c r="B38" s="5" t="s">
        <v>1393</v>
      </c>
      <c r="C38" s="2" t="s">
        <v>1394</v>
      </c>
      <c r="D38" s="2" t="s">
        <v>133</v>
      </c>
      <c r="E38" s="42">
        <v>0.44</v>
      </c>
      <c r="F38" s="5" t="s">
        <v>1395</v>
      </c>
    </row>
    <row r="39" spans="1:6" ht="21" customHeight="1" x14ac:dyDescent="0.35">
      <c r="A39" s="238"/>
      <c r="B39" s="197" t="s">
        <v>1396</v>
      </c>
      <c r="C39" s="104" t="s">
        <v>1397</v>
      </c>
      <c r="D39" s="104" t="s">
        <v>132</v>
      </c>
      <c r="E39" s="112">
        <v>1.2</v>
      </c>
      <c r="F39" s="197" t="s">
        <v>1382</v>
      </c>
    </row>
    <row r="40" spans="1:6" ht="21" customHeight="1" x14ac:dyDescent="0.35">
      <c r="A40" s="240" t="s">
        <v>1851</v>
      </c>
      <c r="B40" s="5" t="s">
        <v>1832</v>
      </c>
      <c r="C40" s="2" t="s">
        <v>1833</v>
      </c>
      <c r="D40" s="2" t="s">
        <v>132</v>
      </c>
      <c r="E40" s="42">
        <v>1.39</v>
      </c>
      <c r="F40" s="5" t="s">
        <v>1358</v>
      </c>
    </row>
    <row r="41" spans="1:6" ht="21" customHeight="1" x14ac:dyDescent="0.35">
      <c r="A41" s="238"/>
      <c r="B41" s="197" t="s">
        <v>1398</v>
      </c>
      <c r="C41" s="104" t="s">
        <v>1399</v>
      </c>
      <c r="D41" s="104" t="s">
        <v>133</v>
      </c>
      <c r="E41" s="112">
        <v>0.8</v>
      </c>
      <c r="F41" s="197" t="s">
        <v>1351</v>
      </c>
    </row>
    <row r="42" spans="1:6" ht="21" customHeight="1" x14ac:dyDescent="0.35">
      <c r="A42" s="240"/>
      <c r="B42" s="5" t="s">
        <v>1400</v>
      </c>
      <c r="C42" s="2" t="s">
        <v>1401</v>
      </c>
      <c r="D42" s="2" t="s">
        <v>134</v>
      </c>
      <c r="E42" s="42">
        <v>1.86</v>
      </c>
      <c r="F42" s="5" t="s">
        <v>1373</v>
      </c>
    </row>
    <row r="43" spans="1:6" ht="21" customHeight="1" x14ac:dyDescent="0.35">
      <c r="A43" s="238"/>
      <c r="B43" s="197" t="s">
        <v>1167</v>
      </c>
      <c r="C43" s="104" t="s">
        <v>1402</v>
      </c>
      <c r="D43" s="104" t="s">
        <v>133</v>
      </c>
      <c r="E43" s="112">
        <v>0.64</v>
      </c>
      <c r="F43" s="197" t="s">
        <v>1353</v>
      </c>
    </row>
    <row r="44" spans="1:6" ht="21" customHeight="1" x14ac:dyDescent="0.35">
      <c r="A44" s="240"/>
      <c r="B44" s="5" t="s">
        <v>1168</v>
      </c>
      <c r="C44" s="2" t="s">
        <v>1403</v>
      </c>
      <c r="D44" s="2" t="s">
        <v>133</v>
      </c>
      <c r="E44" s="42">
        <v>0.72</v>
      </c>
      <c r="F44" s="5" t="s">
        <v>1395</v>
      </c>
    </row>
    <row r="45" spans="1:6" ht="21" customHeight="1" x14ac:dyDescent="0.35">
      <c r="A45" s="238"/>
      <c r="B45" s="197" t="s">
        <v>1169</v>
      </c>
      <c r="C45" s="104" t="s">
        <v>1404</v>
      </c>
      <c r="D45" s="104" t="s">
        <v>134</v>
      </c>
      <c r="E45" s="112">
        <v>1.56</v>
      </c>
      <c r="F45" s="197" t="s">
        <v>1477</v>
      </c>
    </row>
    <row r="46" spans="1:6" ht="21" customHeight="1" x14ac:dyDescent="0.35">
      <c r="A46" s="240" t="s">
        <v>1823</v>
      </c>
      <c r="B46" s="5" t="s">
        <v>1838</v>
      </c>
      <c r="C46" s="2" t="s">
        <v>1839</v>
      </c>
      <c r="D46" s="2" t="s">
        <v>133</v>
      </c>
      <c r="E46" s="42">
        <v>0.42</v>
      </c>
      <c r="F46" s="5" t="s">
        <v>1477</v>
      </c>
    </row>
    <row r="47" spans="1:6" ht="21" customHeight="1" x14ac:dyDescent="0.35">
      <c r="A47" s="238"/>
      <c r="B47" s="197" t="s">
        <v>1170</v>
      </c>
      <c r="C47" s="104" t="s">
        <v>1405</v>
      </c>
      <c r="D47" s="104" t="s">
        <v>132</v>
      </c>
      <c r="E47" s="112">
        <v>0.78</v>
      </c>
      <c r="F47" s="197" t="s">
        <v>1342</v>
      </c>
    </row>
    <row r="48" spans="1:6" ht="21" customHeight="1" x14ac:dyDescent="0.35">
      <c r="A48" s="240"/>
      <c r="B48" s="5" t="s">
        <v>1171</v>
      </c>
      <c r="C48" s="2" t="s">
        <v>1406</v>
      </c>
      <c r="D48" s="2" t="s">
        <v>132</v>
      </c>
      <c r="E48" s="42">
        <v>0.85</v>
      </c>
      <c r="F48" s="5" t="s">
        <v>1407</v>
      </c>
    </row>
    <row r="49" spans="1:6" ht="21" customHeight="1" x14ac:dyDescent="0.35">
      <c r="A49" s="238"/>
      <c r="B49" s="197" t="s">
        <v>1172</v>
      </c>
      <c r="C49" s="104" t="s">
        <v>1408</v>
      </c>
      <c r="D49" s="104" t="s">
        <v>132</v>
      </c>
      <c r="E49" s="112">
        <v>1.1100000000000001</v>
      </c>
      <c r="F49" s="197" t="s">
        <v>1347</v>
      </c>
    </row>
    <row r="50" spans="1:6" ht="21" customHeight="1" x14ac:dyDescent="0.35">
      <c r="A50" s="240"/>
      <c r="B50" s="5" t="s">
        <v>1173</v>
      </c>
      <c r="C50" s="2" t="s">
        <v>1409</v>
      </c>
      <c r="D50" s="2" t="s">
        <v>132</v>
      </c>
      <c r="E50" s="42">
        <v>0.9</v>
      </c>
      <c r="F50" s="5" t="s">
        <v>1342</v>
      </c>
    </row>
    <row r="51" spans="1:6" ht="21" customHeight="1" x14ac:dyDescent="0.35">
      <c r="A51" s="238"/>
      <c r="B51" s="197" t="s">
        <v>1332</v>
      </c>
      <c r="C51" s="104" t="s">
        <v>1410</v>
      </c>
      <c r="D51" s="104" t="s">
        <v>133</v>
      </c>
      <c r="E51" s="112">
        <v>0.6</v>
      </c>
      <c r="F51" s="197" t="s">
        <v>1375</v>
      </c>
    </row>
    <row r="52" spans="1:6" ht="21" customHeight="1" x14ac:dyDescent="0.35">
      <c r="A52" s="240"/>
      <c r="B52" s="5" t="s">
        <v>1411</v>
      </c>
      <c r="C52" s="2" t="s">
        <v>1412</v>
      </c>
      <c r="D52" s="2" t="s">
        <v>134</v>
      </c>
      <c r="E52" s="42">
        <v>1.73</v>
      </c>
      <c r="F52" s="5" t="s">
        <v>1820</v>
      </c>
    </row>
    <row r="53" spans="1:6" ht="21" customHeight="1" x14ac:dyDescent="0.35">
      <c r="A53" s="238"/>
      <c r="B53" s="197" t="s">
        <v>1174</v>
      </c>
      <c r="C53" s="104" t="s">
        <v>1413</v>
      </c>
      <c r="D53" s="104" t="s">
        <v>132</v>
      </c>
      <c r="E53" s="112">
        <v>1.08</v>
      </c>
      <c r="F53" s="197" t="s">
        <v>1358</v>
      </c>
    </row>
    <row r="54" spans="1:6" ht="21" customHeight="1" x14ac:dyDescent="0.35">
      <c r="A54" s="240"/>
      <c r="B54" s="5" t="s">
        <v>1175</v>
      </c>
      <c r="C54" s="2" t="s">
        <v>1414</v>
      </c>
      <c r="D54" s="2" t="s">
        <v>132</v>
      </c>
      <c r="E54" s="42">
        <v>0.68</v>
      </c>
      <c r="F54" s="5" t="s">
        <v>1370</v>
      </c>
    </row>
    <row r="55" spans="1:6" ht="21" customHeight="1" x14ac:dyDescent="0.35">
      <c r="A55" s="238"/>
      <c r="B55" s="197" t="s">
        <v>1176</v>
      </c>
      <c r="C55" s="104" t="s">
        <v>1415</v>
      </c>
      <c r="D55" s="104" t="s">
        <v>133</v>
      </c>
      <c r="E55" s="112">
        <v>0.6</v>
      </c>
      <c r="F55" s="197" t="s">
        <v>1382</v>
      </c>
    </row>
    <row r="56" spans="1:6" ht="21" customHeight="1" x14ac:dyDescent="0.35">
      <c r="A56" s="240"/>
      <c r="B56" s="5" t="s">
        <v>1177</v>
      </c>
      <c r="C56" s="2" t="s">
        <v>1416</v>
      </c>
      <c r="D56" s="2" t="s">
        <v>132</v>
      </c>
      <c r="E56" s="42">
        <v>1.0900000000000001</v>
      </c>
      <c r="F56" s="5" t="s">
        <v>1340</v>
      </c>
    </row>
    <row r="57" spans="1:6" ht="21" customHeight="1" x14ac:dyDescent="0.35">
      <c r="A57" s="238"/>
      <c r="B57" s="197" t="s">
        <v>1417</v>
      </c>
      <c r="C57" s="104" t="s">
        <v>1418</v>
      </c>
      <c r="D57" s="104" t="s">
        <v>133</v>
      </c>
      <c r="E57" s="112">
        <v>0.53</v>
      </c>
      <c r="F57" s="197" t="s">
        <v>1365</v>
      </c>
    </row>
    <row r="58" spans="1:6" ht="21" customHeight="1" x14ac:dyDescent="0.35">
      <c r="A58" s="240"/>
      <c r="B58" s="5" t="s">
        <v>1178</v>
      </c>
      <c r="C58" s="2" t="s">
        <v>1419</v>
      </c>
      <c r="D58" s="2" t="s">
        <v>132</v>
      </c>
      <c r="E58" s="42">
        <v>0.98</v>
      </c>
      <c r="F58" s="5" t="s">
        <v>1392</v>
      </c>
    </row>
    <row r="59" spans="1:6" ht="21" customHeight="1" x14ac:dyDescent="0.35">
      <c r="A59" s="238" t="s">
        <v>1851</v>
      </c>
      <c r="B59" s="229" t="s">
        <v>1881</v>
      </c>
      <c r="C59" s="230" t="s">
        <v>1882</v>
      </c>
      <c r="D59" s="230" t="s">
        <v>133</v>
      </c>
      <c r="E59" s="243">
        <v>0.83</v>
      </c>
      <c r="F59" s="229" t="s">
        <v>1368</v>
      </c>
    </row>
    <row r="60" spans="1:6" ht="21" customHeight="1" x14ac:dyDescent="0.35">
      <c r="A60" s="238"/>
      <c r="B60" s="197" t="s">
        <v>1420</v>
      </c>
      <c r="C60" s="104" t="s">
        <v>1421</v>
      </c>
      <c r="D60" s="104" t="s">
        <v>133</v>
      </c>
      <c r="E60" s="112">
        <v>0.5</v>
      </c>
      <c r="F60" s="197" t="s">
        <v>1349</v>
      </c>
    </row>
    <row r="61" spans="1:6" ht="21" customHeight="1" x14ac:dyDescent="0.35">
      <c r="A61" s="240" t="s">
        <v>1851</v>
      </c>
      <c r="B61" s="5" t="s">
        <v>1852</v>
      </c>
      <c r="C61" s="2" t="s">
        <v>1853</v>
      </c>
      <c r="D61" s="2" t="s">
        <v>132</v>
      </c>
      <c r="E61" s="42">
        <v>1.34</v>
      </c>
      <c r="F61" s="5" t="s">
        <v>1477</v>
      </c>
    </row>
    <row r="62" spans="1:6" ht="21" customHeight="1" x14ac:dyDescent="0.35">
      <c r="A62" s="238"/>
      <c r="B62" s="197" t="s">
        <v>1179</v>
      </c>
      <c r="C62" s="104" t="s">
        <v>1422</v>
      </c>
      <c r="D62" s="104" t="s">
        <v>132</v>
      </c>
      <c r="E62" s="112">
        <v>1.42</v>
      </c>
      <c r="F62" s="197" t="s">
        <v>1423</v>
      </c>
    </row>
    <row r="63" spans="1:6" ht="21" customHeight="1" x14ac:dyDescent="0.35">
      <c r="A63" s="240"/>
      <c r="B63" s="5" t="s">
        <v>1333</v>
      </c>
      <c r="C63" s="2" t="s">
        <v>1424</v>
      </c>
      <c r="D63" s="2" t="s">
        <v>132</v>
      </c>
      <c r="E63" s="42">
        <v>0.98</v>
      </c>
      <c r="F63" s="5" t="s">
        <v>1395</v>
      </c>
    </row>
    <row r="64" spans="1:6" ht="21" customHeight="1" x14ac:dyDescent="0.35">
      <c r="A64" s="238"/>
      <c r="B64" s="197" t="s">
        <v>1180</v>
      </c>
      <c r="C64" s="104" t="s">
        <v>1425</v>
      </c>
      <c r="D64" s="104" t="s">
        <v>132</v>
      </c>
      <c r="E64" s="112">
        <v>1.06</v>
      </c>
      <c r="F64" s="197" t="s">
        <v>1365</v>
      </c>
    </row>
    <row r="65" spans="1:6" ht="21" customHeight="1" x14ac:dyDescent="0.35">
      <c r="A65" s="240"/>
      <c r="B65" s="5" t="s">
        <v>1426</v>
      </c>
      <c r="C65" s="2" t="s">
        <v>1427</v>
      </c>
      <c r="D65" s="2" t="s">
        <v>133</v>
      </c>
      <c r="E65" s="42">
        <v>0.57999999999999996</v>
      </c>
      <c r="F65" s="5" t="s">
        <v>1370</v>
      </c>
    </row>
    <row r="66" spans="1:6" ht="21" customHeight="1" x14ac:dyDescent="0.35">
      <c r="A66" s="238"/>
      <c r="B66" s="197" t="s">
        <v>1181</v>
      </c>
      <c r="C66" s="104" t="s">
        <v>1428</v>
      </c>
      <c r="D66" s="104" t="s">
        <v>133</v>
      </c>
      <c r="E66" s="112">
        <v>0.75</v>
      </c>
      <c r="F66" s="197" t="s">
        <v>1373</v>
      </c>
    </row>
    <row r="67" spans="1:6" ht="21" customHeight="1" x14ac:dyDescent="0.35">
      <c r="A67" s="240"/>
      <c r="B67" s="5" t="s">
        <v>1429</v>
      </c>
      <c r="C67" s="2" t="s">
        <v>1430</v>
      </c>
      <c r="D67" s="2" t="s">
        <v>132</v>
      </c>
      <c r="E67" s="42">
        <v>1.35</v>
      </c>
      <c r="F67" s="5" t="s">
        <v>1356</v>
      </c>
    </row>
    <row r="68" spans="1:6" ht="21" customHeight="1" x14ac:dyDescent="0.35">
      <c r="A68" s="238"/>
      <c r="B68" s="197" t="s">
        <v>1431</v>
      </c>
      <c r="C68" s="104" t="s">
        <v>1432</v>
      </c>
      <c r="D68" s="104" t="s">
        <v>134</v>
      </c>
      <c r="E68" s="112">
        <v>1.68</v>
      </c>
      <c r="F68" s="197" t="s">
        <v>1358</v>
      </c>
    </row>
    <row r="69" spans="1:6" ht="21" customHeight="1" x14ac:dyDescent="0.35">
      <c r="A69" s="240" t="s">
        <v>1851</v>
      </c>
      <c r="B69" s="5" t="s">
        <v>1824</v>
      </c>
      <c r="C69" s="2" t="s">
        <v>1825</v>
      </c>
      <c r="D69" s="2" t="s">
        <v>132</v>
      </c>
      <c r="E69" s="42">
        <v>1.42</v>
      </c>
      <c r="F69" s="5" t="s">
        <v>1387</v>
      </c>
    </row>
    <row r="70" spans="1:6" ht="21" customHeight="1" x14ac:dyDescent="0.35">
      <c r="A70" s="238"/>
      <c r="B70" s="197" t="s">
        <v>1182</v>
      </c>
      <c r="C70" s="104" t="s">
        <v>1433</v>
      </c>
      <c r="D70" s="104" t="s">
        <v>133</v>
      </c>
      <c r="E70" s="112">
        <v>0.78</v>
      </c>
      <c r="F70" s="197" t="s">
        <v>1385</v>
      </c>
    </row>
    <row r="71" spans="1:6" ht="21" customHeight="1" x14ac:dyDescent="0.35">
      <c r="A71" s="240"/>
      <c r="B71" s="5" t="s">
        <v>1337</v>
      </c>
      <c r="C71" s="2" t="s">
        <v>1434</v>
      </c>
      <c r="D71" s="2" t="s">
        <v>131</v>
      </c>
      <c r="E71" s="42">
        <v>2.57</v>
      </c>
      <c r="F71" s="5" t="s">
        <v>1344</v>
      </c>
    </row>
    <row r="72" spans="1:6" ht="21" customHeight="1" x14ac:dyDescent="0.35">
      <c r="A72" s="238"/>
      <c r="B72" s="197" t="s">
        <v>1329</v>
      </c>
      <c r="C72" s="104" t="s">
        <v>1435</v>
      </c>
      <c r="D72" s="104" t="s">
        <v>133</v>
      </c>
      <c r="E72" s="112">
        <v>0.7</v>
      </c>
      <c r="F72" s="197" t="s">
        <v>1375</v>
      </c>
    </row>
    <row r="73" spans="1:6" ht="21" customHeight="1" x14ac:dyDescent="0.35">
      <c r="A73" s="240"/>
      <c r="B73" s="5" t="s">
        <v>1183</v>
      </c>
      <c r="C73" s="2" t="s">
        <v>1436</v>
      </c>
      <c r="D73" s="2" t="s">
        <v>134</v>
      </c>
      <c r="E73" s="42">
        <v>2.0099999999999998</v>
      </c>
      <c r="F73" s="5" t="s">
        <v>1344</v>
      </c>
    </row>
    <row r="74" spans="1:6" ht="21" customHeight="1" x14ac:dyDescent="0.35">
      <c r="A74" s="238"/>
      <c r="B74" s="197" t="s">
        <v>1184</v>
      </c>
      <c r="C74" s="104" t="s">
        <v>1437</v>
      </c>
      <c r="D74" s="104" t="s">
        <v>131</v>
      </c>
      <c r="E74" s="112">
        <v>2.37</v>
      </c>
      <c r="F74" s="197" t="s">
        <v>1342</v>
      </c>
    </row>
    <row r="75" spans="1:6" ht="21" customHeight="1" x14ac:dyDescent="0.35">
      <c r="A75" s="240"/>
      <c r="B75" s="5" t="s">
        <v>1821</v>
      </c>
      <c r="C75" s="2" t="s">
        <v>1822</v>
      </c>
      <c r="D75" s="2" t="s">
        <v>132</v>
      </c>
      <c r="E75" s="42">
        <v>1.1599999999999999</v>
      </c>
      <c r="F75" s="5" t="s">
        <v>1360</v>
      </c>
    </row>
    <row r="76" spans="1:6" ht="21" customHeight="1" x14ac:dyDescent="0.35">
      <c r="A76" s="238"/>
      <c r="B76" s="197" t="s">
        <v>1438</v>
      </c>
      <c r="C76" s="104" t="s">
        <v>1439</v>
      </c>
      <c r="D76" s="104" t="s">
        <v>132</v>
      </c>
      <c r="E76" s="112">
        <v>1.03</v>
      </c>
      <c r="F76" s="197" t="s">
        <v>1349</v>
      </c>
    </row>
    <row r="77" spans="1:6" ht="21" customHeight="1" x14ac:dyDescent="0.35">
      <c r="A77" s="240"/>
      <c r="B77" s="5" t="s">
        <v>1440</v>
      </c>
      <c r="C77" s="2" t="s">
        <v>1441</v>
      </c>
      <c r="D77" s="2" t="s">
        <v>132</v>
      </c>
      <c r="E77" s="42">
        <v>1.5</v>
      </c>
      <c r="F77" s="5" t="s">
        <v>1407</v>
      </c>
    </row>
    <row r="78" spans="1:6" ht="21" customHeight="1" x14ac:dyDescent="0.35">
      <c r="A78" s="238"/>
      <c r="B78" s="197" t="s">
        <v>1185</v>
      </c>
      <c r="C78" s="104" t="s">
        <v>1442</v>
      </c>
      <c r="D78" s="104" t="s">
        <v>133</v>
      </c>
      <c r="E78" s="112">
        <v>0.55000000000000004</v>
      </c>
      <c r="F78" s="197" t="s">
        <v>1382</v>
      </c>
    </row>
    <row r="79" spans="1:6" ht="21" customHeight="1" x14ac:dyDescent="0.35">
      <c r="A79" s="240"/>
      <c r="B79" s="5" t="s">
        <v>1186</v>
      </c>
      <c r="C79" s="2" t="s">
        <v>1443</v>
      </c>
      <c r="D79" s="2" t="s">
        <v>134</v>
      </c>
      <c r="E79" s="42">
        <v>1.65</v>
      </c>
      <c r="F79" s="5" t="s">
        <v>1358</v>
      </c>
    </row>
    <row r="80" spans="1:6" ht="21" customHeight="1" x14ac:dyDescent="0.35">
      <c r="A80" s="241" t="s">
        <v>1823</v>
      </c>
      <c r="B80" s="227" t="s">
        <v>1860</v>
      </c>
      <c r="C80" s="225" t="s">
        <v>1861</v>
      </c>
      <c r="D80" s="225" t="s">
        <v>133</v>
      </c>
      <c r="E80" s="235">
        <v>0.6</v>
      </c>
      <c r="F80" s="227" t="s">
        <v>1344</v>
      </c>
    </row>
    <row r="81" spans="1:6" ht="21" customHeight="1" x14ac:dyDescent="0.35">
      <c r="A81" s="240"/>
      <c r="B81" s="5" t="s">
        <v>1187</v>
      </c>
      <c r="C81" s="2" t="s">
        <v>1444</v>
      </c>
      <c r="D81" s="2" t="s">
        <v>132</v>
      </c>
      <c r="E81" s="42">
        <v>1.01</v>
      </c>
      <c r="F81" s="5" t="s">
        <v>1349</v>
      </c>
    </row>
    <row r="82" spans="1:6" ht="21" customHeight="1" x14ac:dyDescent="0.35">
      <c r="A82" s="238"/>
      <c r="B82" s="197" t="s">
        <v>1445</v>
      </c>
      <c r="C82" s="104" t="s">
        <v>1446</v>
      </c>
      <c r="D82" s="104" t="s">
        <v>133</v>
      </c>
      <c r="E82" s="112">
        <v>0.56999999999999995</v>
      </c>
      <c r="F82" s="197" t="s">
        <v>1363</v>
      </c>
    </row>
    <row r="83" spans="1:6" ht="21" customHeight="1" x14ac:dyDescent="0.35">
      <c r="A83" s="238"/>
      <c r="B83" s="197" t="s">
        <v>1876</v>
      </c>
      <c r="C83" s="104" t="s">
        <v>1447</v>
      </c>
      <c r="D83" s="104" t="s">
        <v>133</v>
      </c>
      <c r="E83" s="112">
        <v>0.83</v>
      </c>
      <c r="F83" s="197" t="s">
        <v>1370</v>
      </c>
    </row>
    <row r="84" spans="1:6" ht="21" customHeight="1" x14ac:dyDescent="0.35">
      <c r="A84" s="244" t="s">
        <v>1823</v>
      </c>
      <c r="B84" s="245" t="s">
        <v>1875</v>
      </c>
      <c r="C84" s="246" t="s">
        <v>1862</v>
      </c>
      <c r="D84" s="246" t="s">
        <v>133</v>
      </c>
      <c r="E84" s="247">
        <v>0.8</v>
      </c>
      <c r="F84" s="245" t="s">
        <v>1344</v>
      </c>
    </row>
    <row r="85" spans="1:6" ht="21" customHeight="1" x14ac:dyDescent="0.35">
      <c r="A85" s="238"/>
      <c r="B85" s="197" t="s">
        <v>1188</v>
      </c>
      <c r="C85" s="104" t="s">
        <v>1448</v>
      </c>
      <c r="D85" s="104" t="s">
        <v>132</v>
      </c>
      <c r="E85" s="112">
        <v>0.89</v>
      </c>
      <c r="F85" s="197" t="s">
        <v>1349</v>
      </c>
    </row>
    <row r="86" spans="1:6" ht="21" customHeight="1" x14ac:dyDescent="0.35">
      <c r="A86" s="240"/>
      <c r="B86" s="5" t="s">
        <v>1449</v>
      </c>
      <c r="C86" s="2" t="s">
        <v>1450</v>
      </c>
      <c r="D86" s="2" t="s">
        <v>132</v>
      </c>
      <c r="E86" s="42">
        <v>1.19</v>
      </c>
      <c r="F86" s="5" t="s">
        <v>1385</v>
      </c>
    </row>
    <row r="87" spans="1:6" ht="21" customHeight="1" x14ac:dyDescent="0.35">
      <c r="A87" s="238" t="s">
        <v>1851</v>
      </c>
      <c r="B87" s="197" t="s">
        <v>1879</v>
      </c>
      <c r="C87" s="104" t="s">
        <v>1880</v>
      </c>
      <c r="D87" s="104" t="s">
        <v>133</v>
      </c>
      <c r="E87" s="112">
        <v>0.66</v>
      </c>
      <c r="F87" s="197" t="s">
        <v>1365</v>
      </c>
    </row>
    <row r="88" spans="1:6" ht="21" customHeight="1" x14ac:dyDescent="0.35">
      <c r="A88" s="240"/>
      <c r="B88" s="5" t="s">
        <v>1189</v>
      </c>
      <c r="C88" s="2" t="s">
        <v>1451</v>
      </c>
      <c r="D88" s="2" t="s">
        <v>132</v>
      </c>
      <c r="E88" s="42">
        <v>0.9</v>
      </c>
      <c r="F88" s="5" t="s">
        <v>1342</v>
      </c>
    </row>
    <row r="89" spans="1:6" ht="21" customHeight="1" x14ac:dyDescent="0.35">
      <c r="A89" s="238"/>
      <c r="B89" s="197" t="s">
        <v>1452</v>
      </c>
      <c r="C89" s="104" t="s">
        <v>1453</v>
      </c>
      <c r="D89" s="104" t="s">
        <v>132</v>
      </c>
      <c r="E89" s="112">
        <v>0.91</v>
      </c>
      <c r="F89" s="197" t="s">
        <v>1342</v>
      </c>
    </row>
    <row r="90" spans="1:6" ht="21" customHeight="1" x14ac:dyDescent="0.35">
      <c r="A90" s="240"/>
      <c r="B90" s="5" t="s">
        <v>1190</v>
      </c>
      <c r="C90" s="2" t="s">
        <v>1454</v>
      </c>
      <c r="D90" s="2" t="s">
        <v>132</v>
      </c>
      <c r="E90" s="42">
        <v>0.94</v>
      </c>
      <c r="F90" s="5" t="s">
        <v>1358</v>
      </c>
    </row>
    <row r="91" spans="1:6" ht="21" customHeight="1" x14ac:dyDescent="0.35">
      <c r="A91" s="238"/>
      <c r="B91" s="197" t="s">
        <v>1191</v>
      </c>
      <c r="C91" s="104" t="s">
        <v>1455</v>
      </c>
      <c r="D91" s="104" t="s">
        <v>133</v>
      </c>
      <c r="E91" s="112">
        <v>0.5</v>
      </c>
      <c r="F91" s="197" t="s">
        <v>1347</v>
      </c>
    </row>
    <row r="92" spans="1:6" ht="21" customHeight="1" x14ac:dyDescent="0.35">
      <c r="A92" s="240"/>
      <c r="B92" s="5" t="s">
        <v>1456</v>
      </c>
      <c r="C92" s="2" t="s">
        <v>1457</v>
      </c>
      <c r="D92" s="2" t="s">
        <v>132</v>
      </c>
      <c r="E92" s="42">
        <v>1.21</v>
      </c>
      <c r="F92" s="5" t="s">
        <v>1368</v>
      </c>
    </row>
    <row r="93" spans="1:6" ht="21" customHeight="1" x14ac:dyDescent="0.35">
      <c r="A93" s="238"/>
      <c r="B93" s="197" t="s">
        <v>1192</v>
      </c>
      <c r="C93" s="104" t="s">
        <v>1458</v>
      </c>
      <c r="D93" s="104" t="s">
        <v>134</v>
      </c>
      <c r="E93" s="112">
        <v>1.73</v>
      </c>
      <c r="F93" s="197" t="s">
        <v>1351</v>
      </c>
    </row>
    <row r="94" spans="1:6" ht="21" customHeight="1" x14ac:dyDescent="0.35">
      <c r="A94" s="240"/>
      <c r="B94" s="5" t="s">
        <v>1459</v>
      </c>
      <c r="C94" s="2" t="s">
        <v>1460</v>
      </c>
      <c r="D94" s="2" t="s">
        <v>132</v>
      </c>
      <c r="E94" s="42">
        <v>1.5</v>
      </c>
      <c r="F94" s="5" t="s">
        <v>1342</v>
      </c>
    </row>
    <row r="95" spans="1:6" ht="21" customHeight="1" x14ac:dyDescent="0.35">
      <c r="A95" s="238"/>
      <c r="B95" s="197" t="s">
        <v>1193</v>
      </c>
      <c r="C95" s="104" t="s">
        <v>1461</v>
      </c>
      <c r="D95" s="104" t="s">
        <v>132</v>
      </c>
      <c r="E95" s="112">
        <v>0.93</v>
      </c>
      <c r="F95" s="197" t="s">
        <v>1342</v>
      </c>
    </row>
    <row r="96" spans="1:6" ht="21" customHeight="1" x14ac:dyDescent="0.35">
      <c r="A96" s="240"/>
      <c r="B96" s="5" t="s">
        <v>1462</v>
      </c>
      <c r="C96" s="2" t="s">
        <v>1463</v>
      </c>
      <c r="D96" s="2" t="s">
        <v>132</v>
      </c>
      <c r="E96" s="42">
        <v>1.17</v>
      </c>
      <c r="F96" s="5" t="s">
        <v>1382</v>
      </c>
    </row>
    <row r="97" spans="1:6" ht="21" customHeight="1" x14ac:dyDescent="0.35">
      <c r="A97" s="238"/>
      <c r="B97" s="197" t="s">
        <v>1194</v>
      </c>
      <c r="C97" s="104" t="s">
        <v>1464</v>
      </c>
      <c r="D97" s="104" t="s">
        <v>133</v>
      </c>
      <c r="E97" s="112">
        <v>0.71</v>
      </c>
      <c r="F97" s="197" t="s">
        <v>1344</v>
      </c>
    </row>
    <row r="98" spans="1:6" ht="21" customHeight="1" x14ac:dyDescent="0.35">
      <c r="A98" s="240"/>
      <c r="B98" s="5" t="s">
        <v>1195</v>
      </c>
      <c r="C98" s="2" t="s">
        <v>1465</v>
      </c>
      <c r="D98" s="2" t="s">
        <v>134</v>
      </c>
      <c r="E98" s="42">
        <v>2.27</v>
      </c>
      <c r="F98" s="5" t="s">
        <v>1365</v>
      </c>
    </row>
    <row r="99" spans="1:6" ht="21" customHeight="1" x14ac:dyDescent="0.35">
      <c r="A99" s="238"/>
      <c r="B99" s="197" t="s">
        <v>1196</v>
      </c>
      <c r="C99" s="104" t="s">
        <v>1466</v>
      </c>
      <c r="D99" s="104" t="s">
        <v>132</v>
      </c>
      <c r="E99" s="112">
        <v>0.89</v>
      </c>
      <c r="F99" s="197" t="s">
        <v>1358</v>
      </c>
    </row>
    <row r="100" spans="1:6" ht="21" customHeight="1" x14ac:dyDescent="0.35">
      <c r="A100" s="240"/>
      <c r="B100" s="5" t="s">
        <v>1197</v>
      </c>
      <c r="C100" s="2" t="s">
        <v>1467</v>
      </c>
      <c r="D100" s="2" t="s">
        <v>132</v>
      </c>
      <c r="E100" s="42">
        <v>1.37</v>
      </c>
      <c r="F100" s="5" t="s">
        <v>1813</v>
      </c>
    </row>
    <row r="101" spans="1:6" ht="21" customHeight="1" x14ac:dyDescent="0.35">
      <c r="A101" s="238"/>
      <c r="B101" s="197" t="s">
        <v>1468</v>
      </c>
      <c r="C101" s="104" t="s">
        <v>1469</v>
      </c>
      <c r="D101" s="104" t="s">
        <v>132</v>
      </c>
      <c r="E101" s="112">
        <v>0.93</v>
      </c>
      <c r="F101" s="197" t="s">
        <v>1349</v>
      </c>
    </row>
    <row r="102" spans="1:6" ht="21" customHeight="1" x14ac:dyDescent="0.35">
      <c r="A102" s="240"/>
      <c r="B102" s="5" t="s">
        <v>1470</v>
      </c>
      <c r="C102" s="2" t="s">
        <v>1471</v>
      </c>
      <c r="D102" s="2" t="s">
        <v>133</v>
      </c>
      <c r="E102" s="42">
        <v>0.84</v>
      </c>
      <c r="F102" s="5" t="s">
        <v>1472</v>
      </c>
    </row>
    <row r="103" spans="1:6" ht="21" customHeight="1" x14ac:dyDescent="0.35">
      <c r="A103" s="238"/>
      <c r="B103" s="197" t="s">
        <v>1198</v>
      </c>
      <c r="C103" s="104" t="s">
        <v>1473</v>
      </c>
      <c r="D103" s="104" t="s">
        <v>132</v>
      </c>
      <c r="E103" s="112">
        <v>0.89</v>
      </c>
      <c r="F103" s="197" t="s">
        <v>1375</v>
      </c>
    </row>
    <row r="104" spans="1:6" ht="21" customHeight="1" x14ac:dyDescent="0.35">
      <c r="A104" s="240"/>
      <c r="B104" s="5" t="s">
        <v>1199</v>
      </c>
      <c r="C104" s="2" t="s">
        <v>1474</v>
      </c>
      <c r="D104" s="2" t="s">
        <v>131</v>
      </c>
      <c r="E104" s="42">
        <v>1.8</v>
      </c>
      <c r="F104" s="5" t="s">
        <v>1351</v>
      </c>
    </row>
    <row r="105" spans="1:6" ht="21" customHeight="1" x14ac:dyDescent="0.35">
      <c r="A105" s="238"/>
      <c r="B105" s="197" t="s">
        <v>1475</v>
      </c>
      <c r="C105" s="104" t="s">
        <v>1476</v>
      </c>
      <c r="D105" s="104" t="s">
        <v>132</v>
      </c>
      <c r="E105" s="112">
        <v>1.22</v>
      </c>
      <c r="F105" s="197" t="s">
        <v>1477</v>
      </c>
    </row>
    <row r="106" spans="1:6" ht="21" customHeight="1" x14ac:dyDescent="0.35">
      <c r="A106" s="238"/>
      <c r="B106" s="197" t="s">
        <v>1478</v>
      </c>
      <c r="C106" s="104" t="s">
        <v>1479</v>
      </c>
      <c r="D106" s="104" t="s">
        <v>132</v>
      </c>
      <c r="E106" s="112">
        <v>1.08</v>
      </c>
      <c r="F106" s="197" t="s">
        <v>1344</v>
      </c>
    </row>
    <row r="107" spans="1:6" ht="21" customHeight="1" x14ac:dyDescent="0.35">
      <c r="A107" s="240"/>
      <c r="B107" s="5" t="s">
        <v>1480</v>
      </c>
      <c r="C107" s="2" t="s">
        <v>1481</v>
      </c>
      <c r="D107" s="2" t="s">
        <v>133</v>
      </c>
      <c r="E107" s="42">
        <v>0.56000000000000005</v>
      </c>
      <c r="F107" s="5" t="s">
        <v>1365</v>
      </c>
    </row>
    <row r="108" spans="1:6" ht="21" customHeight="1" x14ac:dyDescent="0.35">
      <c r="A108" s="238"/>
      <c r="B108" s="197" t="s">
        <v>1200</v>
      </c>
      <c r="C108" s="104" t="s">
        <v>1482</v>
      </c>
      <c r="D108" s="104" t="s">
        <v>132</v>
      </c>
      <c r="E108" s="112">
        <v>1.04</v>
      </c>
      <c r="F108" s="197" t="s">
        <v>1353</v>
      </c>
    </row>
    <row r="109" spans="1:6" ht="21" customHeight="1" x14ac:dyDescent="0.35">
      <c r="A109" s="240"/>
      <c r="B109" s="5" t="s">
        <v>1483</v>
      </c>
      <c r="C109" s="2" t="s">
        <v>1484</v>
      </c>
      <c r="D109" s="2" t="s">
        <v>133</v>
      </c>
      <c r="E109" s="42">
        <v>0.44</v>
      </c>
      <c r="F109" s="5" t="s">
        <v>1382</v>
      </c>
    </row>
    <row r="110" spans="1:6" ht="21" customHeight="1" x14ac:dyDescent="0.35">
      <c r="A110" s="238"/>
      <c r="B110" s="197" t="s">
        <v>1485</v>
      </c>
      <c r="C110" s="104" t="s">
        <v>1486</v>
      </c>
      <c r="D110" s="104" t="s">
        <v>133</v>
      </c>
      <c r="E110" s="112">
        <v>0.69</v>
      </c>
      <c r="F110" s="197" t="s">
        <v>1423</v>
      </c>
    </row>
    <row r="111" spans="1:6" ht="21" customHeight="1" x14ac:dyDescent="0.35">
      <c r="A111" s="240"/>
      <c r="B111" s="5" t="s">
        <v>1487</v>
      </c>
      <c r="C111" s="2" t="s">
        <v>1488</v>
      </c>
      <c r="D111" s="2" t="s">
        <v>133</v>
      </c>
      <c r="E111" s="42">
        <v>0.5</v>
      </c>
      <c r="F111" s="5" t="s">
        <v>1385</v>
      </c>
    </row>
    <row r="112" spans="1:6" ht="21" customHeight="1" x14ac:dyDescent="0.35">
      <c r="A112" s="238"/>
      <c r="B112" s="197" t="s">
        <v>52</v>
      </c>
      <c r="C112" s="104" t="s">
        <v>1489</v>
      </c>
      <c r="D112" s="104" t="s">
        <v>133</v>
      </c>
      <c r="E112" s="112">
        <v>0.66</v>
      </c>
      <c r="F112" s="197" t="s">
        <v>1385</v>
      </c>
    </row>
    <row r="113" spans="1:6" ht="21" customHeight="1" x14ac:dyDescent="0.35">
      <c r="A113" s="240"/>
      <c r="B113" s="5" t="s">
        <v>1490</v>
      </c>
      <c r="C113" s="2" t="s">
        <v>1491</v>
      </c>
      <c r="D113" s="2" t="s">
        <v>132</v>
      </c>
      <c r="E113" s="42">
        <v>1.1299999999999999</v>
      </c>
      <c r="F113" s="5" t="s">
        <v>1351</v>
      </c>
    </row>
    <row r="114" spans="1:6" ht="21" customHeight="1" x14ac:dyDescent="0.35">
      <c r="A114" s="238"/>
      <c r="B114" s="197" t="s">
        <v>1201</v>
      </c>
      <c r="C114" s="104" t="s">
        <v>1492</v>
      </c>
      <c r="D114" s="104" t="s">
        <v>132</v>
      </c>
      <c r="E114" s="112">
        <v>1.38</v>
      </c>
      <c r="F114" s="197" t="s">
        <v>1342</v>
      </c>
    </row>
    <row r="115" spans="1:6" ht="21" customHeight="1" x14ac:dyDescent="0.35">
      <c r="A115" s="240"/>
      <c r="B115" s="5" t="s">
        <v>1493</v>
      </c>
      <c r="C115" s="2" t="s">
        <v>1494</v>
      </c>
      <c r="D115" s="2" t="s">
        <v>132</v>
      </c>
      <c r="E115" s="42">
        <v>1.2</v>
      </c>
      <c r="F115" s="5" t="s">
        <v>1363</v>
      </c>
    </row>
    <row r="116" spans="1:6" ht="21" customHeight="1" x14ac:dyDescent="0.35">
      <c r="A116" s="238"/>
      <c r="B116" s="197" t="s">
        <v>1495</v>
      </c>
      <c r="C116" s="104" t="s">
        <v>1496</v>
      </c>
      <c r="D116" s="104" t="s">
        <v>132</v>
      </c>
      <c r="E116" s="112">
        <v>1.45</v>
      </c>
      <c r="F116" s="197" t="s">
        <v>1356</v>
      </c>
    </row>
    <row r="117" spans="1:6" ht="21" customHeight="1" x14ac:dyDescent="0.35">
      <c r="A117" s="238"/>
      <c r="B117" s="197" t="s">
        <v>1202</v>
      </c>
      <c r="C117" s="104" t="s">
        <v>1497</v>
      </c>
      <c r="D117" s="104" t="s">
        <v>132</v>
      </c>
      <c r="E117" s="112">
        <v>0.65</v>
      </c>
      <c r="F117" s="197" t="s">
        <v>1370</v>
      </c>
    </row>
    <row r="118" spans="1:6" ht="21" customHeight="1" x14ac:dyDescent="0.35">
      <c r="A118" s="238"/>
      <c r="B118" s="197" t="s">
        <v>1203</v>
      </c>
      <c r="C118" s="104" t="s">
        <v>1498</v>
      </c>
      <c r="D118" s="104" t="s">
        <v>134</v>
      </c>
      <c r="E118" s="112">
        <v>1.94</v>
      </c>
      <c r="F118" s="197" t="s">
        <v>1349</v>
      </c>
    </row>
    <row r="119" spans="1:6" ht="21" customHeight="1" x14ac:dyDescent="0.35">
      <c r="A119" s="240"/>
      <c r="B119" s="5" t="s">
        <v>1814</v>
      </c>
      <c r="C119" s="2" t="s">
        <v>1815</v>
      </c>
      <c r="D119" s="2" t="s">
        <v>134</v>
      </c>
      <c r="E119" s="42">
        <v>1.73</v>
      </c>
      <c r="F119" s="5" t="s">
        <v>1351</v>
      </c>
    </row>
    <row r="120" spans="1:6" ht="21" customHeight="1" x14ac:dyDescent="0.35">
      <c r="A120" s="238"/>
      <c r="B120" s="197" t="s">
        <v>1499</v>
      </c>
      <c r="C120" s="104" t="s">
        <v>1500</v>
      </c>
      <c r="D120" s="104" t="s">
        <v>132</v>
      </c>
      <c r="E120" s="112">
        <v>0.95</v>
      </c>
      <c r="F120" s="197" t="s">
        <v>1349</v>
      </c>
    </row>
    <row r="121" spans="1:6" ht="21" customHeight="1" x14ac:dyDescent="0.35">
      <c r="A121" s="240"/>
      <c r="B121" s="5" t="s">
        <v>1204</v>
      </c>
      <c r="C121" s="2" t="s">
        <v>1501</v>
      </c>
      <c r="D121" s="2" t="s">
        <v>134</v>
      </c>
      <c r="E121" s="42">
        <v>1.69</v>
      </c>
      <c r="F121" s="5" t="s">
        <v>1477</v>
      </c>
    </row>
    <row r="122" spans="1:6" ht="21" customHeight="1" x14ac:dyDescent="0.35">
      <c r="A122" s="238"/>
      <c r="B122" s="197" t="s">
        <v>1205</v>
      </c>
      <c r="C122" s="104" t="s">
        <v>1502</v>
      </c>
      <c r="D122" s="104" t="s">
        <v>133</v>
      </c>
      <c r="E122" s="112">
        <v>0.35</v>
      </c>
      <c r="F122" s="197" t="s">
        <v>1423</v>
      </c>
    </row>
    <row r="123" spans="1:6" ht="21" customHeight="1" x14ac:dyDescent="0.35">
      <c r="A123" s="240"/>
      <c r="B123" s="5" t="s">
        <v>1206</v>
      </c>
      <c r="C123" s="2" t="s">
        <v>1503</v>
      </c>
      <c r="D123" s="2" t="s">
        <v>133</v>
      </c>
      <c r="E123" s="42">
        <v>0.6</v>
      </c>
      <c r="F123" s="5" t="s">
        <v>1351</v>
      </c>
    </row>
    <row r="124" spans="1:6" ht="21" customHeight="1" x14ac:dyDescent="0.35">
      <c r="A124" s="238"/>
      <c r="B124" s="197" t="s">
        <v>1504</v>
      </c>
      <c r="C124" s="104" t="s">
        <v>1505</v>
      </c>
      <c r="D124" s="104" t="s">
        <v>132</v>
      </c>
      <c r="E124" s="112">
        <v>0.96</v>
      </c>
      <c r="F124" s="197" t="s">
        <v>1365</v>
      </c>
    </row>
    <row r="125" spans="1:6" ht="21" customHeight="1" x14ac:dyDescent="0.35">
      <c r="A125" s="240"/>
      <c r="B125" s="5" t="s">
        <v>1506</v>
      </c>
      <c r="C125" s="2" t="s">
        <v>1507</v>
      </c>
      <c r="D125" s="2" t="s">
        <v>134</v>
      </c>
      <c r="E125" s="42">
        <v>1.83</v>
      </c>
      <c r="F125" s="5" t="s">
        <v>1365</v>
      </c>
    </row>
    <row r="126" spans="1:6" ht="21" customHeight="1" x14ac:dyDescent="0.35">
      <c r="A126" s="238"/>
      <c r="B126" s="197" t="s">
        <v>1508</v>
      </c>
      <c r="C126" s="104" t="s">
        <v>1509</v>
      </c>
      <c r="D126" s="104" t="s">
        <v>132</v>
      </c>
      <c r="E126" s="112">
        <v>1.1499999999999999</v>
      </c>
      <c r="F126" s="197" t="s">
        <v>1365</v>
      </c>
    </row>
    <row r="127" spans="1:6" ht="21" customHeight="1" x14ac:dyDescent="0.35">
      <c r="A127" s="240"/>
      <c r="B127" s="5" t="s">
        <v>1207</v>
      </c>
      <c r="C127" s="2" t="s">
        <v>1510</v>
      </c>
      <c r="D127" s="2" t="s">
        <v>132</v>
      </c>
      <c r="E127" s="42">
        <v>1.2</v>
      </c>
      <c r="F127" s="5" t="s">
        <v>1342</v>
      </c>
    </row>
    <row r="128" spans="1:6" ht="21" customHeight="1" x14ac:dyDescent="0.35">
      <c r="A128" s="238"/>
      <c r="B128" s="197" t="s">
        <v>1208</v>
      </c>
      <c r="C128" s="104" t="s">
        <v>1511</v>
      </c>
      <c r="D128" s="104" t="s">
        <v>133</v>
      </c>
      <c r="E128" s="112">
        <v>0.6</v>
      </c>
      <c r="F128" s="197" t="s">
        <v>1340</v>
      </c>
    </row>
    <row r="129" spans="1:6" ht="21" customHeight="1" x14ac:dyDescent="0.35">
      <c r="A129" s="238"/>
      <c r="B129" s="197" t="s">
        <v>1209</v>
      </c>
      <c r="C129" s="104" t="s">
        <v>1512</v>
      </c>
      <c r="D129" s="104" t="s">
        <v>132</v>
      </c>
      <c r="E129" s="112">
        <v>0.89</v>
      </c>
      <c r="F129" s="197" t="s">
        <v>1382</v>
      </c>
    </row>
    <row r="130" spans="1:6" ht="21" customHeight="1" x14ac:dyDescent="0.35">
      <c r="A130" s="240"/>
      <c r="B130" s="5" t="s">
        <v>1210</v>
      </c>
      <c r="C130" s="2" t="s">
        <v>1513</v>
      </c>
      <c r="D130" s="2" t="s">
        <v>133</v>
      </c>
      <c r="E130" s="42">
        <v>0.57999999999999996</v>
      </c>
      <c r="F130" s="5" t="s">
        <v>1351</v>
      </c>
    </row>
    <row r="131" spans="1:6" ht="21" customHeight="1" x14ac:dyDescent="0.35">
      <c r="A131" s="238"/>
      <c r="B131" s="197" t="s">
        <v>1211</v>
      </c>
      <c r="C131" s="104" t="s">
        <v>1514</v>
      </c>
      <c r="D131" s="104" t="s">
        <v>133</v>
      </c>
      <c r="E131" s="112">
        <v>0.38</v>
      </c>
      <c r="F131" s="197" t="s">
        <v>1365</v>
      </c>
    </row>
    <row r="132" spans="1:6" ht="21" customHeight="1" x14ac:dyDescent="0.35">
      <c r="A132" s="240"/>
      <c r="B132" s="5" t="s">
        <v>1212</v>
      </c>
      <c r="C132" s="2" t="s">
        <v>1515</v>
      </c>
      <c r="D132" s="2" t="s">
        <v>132</v>
      </c>
      <c r="E132" s="42">
        <v>1.27</v>
      </c>
      <c r="F132" s="5" t="s">
        <v>1373</v>
      </c>
    </row>
    <row r="133" spans="1:6" ht="21" customHeight="1" x14ac:dyDescent="0.35">
      <c r="A133" s="238"/>
      <c r="B133" s="197" t="s">
        <v>1516</v>
      </c>
      <c r="C133" s="104" t="s">
        <v>1517</v>
      </c>
      <c r="D133" s="104" t="s">
        <v>133</v>
      </c>
      <c r="E133" s="112">
        <v>0.45</v>
      </c>
      <c r="F133" s="197" t="s">
        <v>1342</v>
      </c>
    </row>
    <row r="134" spans="1:6" ht="21" customHeight="1" x14ac:dyDescent="0.35">
      <c r="A134" s="240"/>
      <c r="B134" s="5" t="s">
        <v>1213</v>
      </c>
      <c r="C134" s="2" t="s">
        <v>1518</v>
      </c>
      <c r="D134" s="2" t="s">
        <v>132</v>
      </c>
      <c r="E134" s="42">
        <v>0.85</v>
      </c>
      <c r="F134" s="5" t="s">
        <v>1392</v>
      </c>
    </row>
    <row r="135" spans="1:6" ht="21" customHeight="1" x14ac:dyDescent="0.35">
      <c r="A135" s="238"/>
      <c r="B135" s="197" t="s">
        <v>1214</v>
      </c>
      <c r="C135" s="104" t="s">
        <v>1519</v>
      </c>
      <c r="D135" s="104" t="s">
        <v>132</v>
      </c>
      <c r="E135" s="112">
        <v>0.86</v>
      </c>
      <c r="F135" s="197" t="s">
        <v>1342</v>
      </c>
    </row>
    <row r="136" spans="1:6" ht="21" customHeight="1" x14ac:dyDescent="0.35">
      <c r="A136" s="240"/>
      <c r="B136" s="5" t="s">
        <v>1215</v>
      </c>
      <c r="C136" s="2" t="s">
        <v>1520</v>
      </c>
      <c r="D136" s="2" t="s">
        <v>134</v>
      </c>
      <c r="E136" s="42">
        <v>2.16</v>
      </c>
      <c r="F136" s="5" t="s">
        <v>1342</v>
      </c>
    </row>
    <row r="137" spans="1:6" ht="21" customHeight="1" x14ac:dyDescent="0.35">
      <c r="A137" s="238"/>
      <c r="B137" s="197" t="s">
        <v>1216</v>
      </c>
      <c r="C137" s="104" t="s">
        <v>1521</v>
      </c>
      <c r="D137" s="104" t="s">
        <v>134</v>
      </c>
      <c r="E137" s="112">
        <v>1.27</v>
      </c>
      <c r="F137" s="197" t="s">
        <v>1387</v>
      </c>
    </row>
    <row r="138" spans="1:6" ht="21" customHeight="1" x14ac:dyDescent="0.35">
      <c r="A138" s="240"/>
      <c r="B138" s="5" t="s">
        <v>1217</v>
      </c>
      <c r="C138" s="2" t="s">
        <v>1522</v>
      </c>
      <c r="D138" s="2" t="s">
        <v>134</v>
      </c>
      <c r="E138" s="42">
        <v>1.98</v>
      </c>
      <c r="F138" s="5" t="s">
        <v>1385</v>
      </c>
    </row>
    <row r="139" spans="1:6" ht="21" customHeight="1" x14ac:dyDescent="0.35">
      <c r="A139" s="238"/>
      <c r="B139" s="197" t="s">
        <v>1218</v>
      </c>
      <c r="C139" s="104" t="s">
        <v>1523</v>
      </c>
      <c r="D139" s="104" t="s">
        <v>133</v>
      </c>
      <c r="E139" s="112">
        <v>0.86</v>
      </c>
      <c r="F139" s="197" t="s">
        <v>1395</v>
      </c>
    </row>
    <row r="140" spans="1:6" ht="21" customHeight="1" x14ac:dyDescent="0.35">
      <c r="A140" s="240" t="s">
        <v>1851</v>
      </c>
      <c r="B140" s="5" t="s">
        <v>1840</v>
      </c>
      <c r="C140" s="2" t="s">
        <v>1841</v>
      </c>
      <c r="D140" s="2" t="s">
        <v>133</v>
      </c>
      <c r="E140" s="42">
        <v>0.59</v>
      </c>
      <c r="F140" s="5" t="s">
        <v>1363</v>
      </c>
    </row>
    <row r="141" spans="1:6" ht="21" customHeight="1" x14ac:dyDescent="0.35">
      <c r="A141" s="238"/>
      <c r="B141" s="197" t="s">
        <v>1219</v>
      </c>
      <c r="C141" s="104" t="s">
        <v>1524</v>
      </c>
      <c r="D141" s="104" t="s">
        <v>134</v>
      </c>
      <c r="E141" s="112">
        <v>2.2200000000000002</v>
      </c>
      <c r="F141" s="197" t="s">
        <v>1375</v>
      </c>
    </row>
    <row r="142" spans="1:6" ht="21" customHeight="1" x14ac:dyDescent="0.35">
      <c r="A142" s="240"/>
      <c r="B142" s="5" t="s">
        <v>1220</v>
      </c>
      <c r="C142" s="2" t="s">
        <v>1525</v>
      </c>
      <c r="D142" s="2" t="s">
        <v>133</v>
      </c>
      <c r="E142" s="42">
        <v>0.55000000000000004</v>
      </c>
      <c r="F142" s="5" t="s">
        <v>1385</v>
      </c>
    </row>
    <row r="143" spans="1:6" ht="21" customHeight="1" x14ac:dyDescent="0.35">
      <c r="A143" s="238"/>
      <c r="B143" s="197" t="s">
        <v>1526</v>
      </c>
      <c r="C143" s="104" t="s">
        <v>1527</v>
      </c>
      <c r="D143" s="104" t="s">
        <v>132</v>
      </c>
      <c r="E143" s="112">
        <v>0.91</v>
      </c>
      <c r="F143" s="197" t="s">
        <v>1351</v>
      </c>
    </row>
    <row r="144" spans="1:6" ht="21" customHeight="1" x14ac:dyDescent="0.35">
      <c r="A144" s="240"/>
      <c r="B144" s="5" t="s">
        <v>1528</v>
      </c>
      <c r="C144" s="2" t="s">
        <v>1529</v>
      </c>
      <c r="D144" s="2" t="s">
        <v>132</v>
      </c>
      <c r="E144" s="42">
        <v>1.23</v>
      </c>
      <c r="F144" s="5" t="s">
        <v>1347</v>
      </c>
    </row>
    <row r="145" spans="1:6" ht="21" customHeight="1" x14ac:dyDescent="0.35">
      <c r="A145" s="238" t="s">
        <v>1851</v>
      </c>
      <c r="B145" s="197" t="s">
        <v>1856</v>
      </c>
      <c r="C145" s="104" t="s">
        <v>1857</v>
      </c>
      <c r="D145" s="104" t="s">
        <v>133</v>
      </c>
      <c r="E145" s="112">
        <v>0.52</v>
      </c>
      <c r="F145" s="197" t="s">
        <v>1370</v>
      </c>
    </row>
    <row r="146" spans="1:6" ht="21" customHeight="1" x14ac:dyDescent="0.35">
      <c r="A146" s="240"/>
      <c r="B146" s="5" t="s">
        <v>1530</v>
      </c>
      <c r="C146" s="2" t="s">
        <v>1531</v>
      </c>
      <c r="D146" s="2" t="s">
        <v>133</v>
      </c>
      <c r="E146" s="42">
        <v>0.62</v>
      </c>
      <c r="F146" s="5" t="s">
        <v>1363</v>
      </c>
    </row>
    <row r="147" spans="1:6" ht="21" customHeight="1" x14ac:dyDescent="0.35">
      <c r="A147" s="238"/>
      <c r="B147" s="197" t="s">
        <v>1532</v>
      </c>
      <c r="C147" s="104" t="s">
        <v>1533</v>
      </c>
      <c r="D147" s="104" t="s">
        <v>132</v>
      </c>
      <c r="E147" s="112">
        <v>1.17</v>
      </c>
      <c r="F147" s="197" t="s">
        <v>1534</v>
      </c>
    </row>
    <row r="148" spans="1:6" ht="21" customHeight="1" x14ac:dyDescent="0.35">
      <c r="A148" s="240"/>
      <c r="B148" s="5" t="s">
        <v>1221</v>
      </c>
      <c r="C148" s="2" t="s">
        <v>1535</v>
      </c>
      <c r="D148" s="2" t="s">
        <v>133</v>
      </c>
      <c r="E148" s="42">
        <v>0.79</v>
      </c>
      <c r="F148" s="5" t="s">
        <v>1349</v>
      </c>
    </row>
    <row r="149" spans="1:6" ht="21" customHeight="1" x14ac:dyDescent="0.35">
      <c r="A149" s="238"/>
      <c r="B149" s="197" t="s">
        <v>1536</v>
      </c>
      <c r="C149" s="104" t="s">
        <v>1537</v>
      </c>
      <c r="D149" s="104" t="s">
        <v>131</v>
      </c>
      <c r="E149" s="112">
        <v>1.93</v>
      </c>
      <c r="F149" s="197" t="s">
        <v>1392</v>
      </c>
    </row>
    <row r="150" spans="1:6" ht="21" customHeight="1" x14ac:dyDescent="0.35">
      <c r="A150" s="240"/>
      <c r="B150" s="5" t="s">
        <v>1538</v>
      </c>
      <c r="C150" s="2" t="s">
        <v>1539</v>
      </c>
      <c r="D150" s="2" t="s">
        <v>133</v>
      </c>
      <c r="E150" s="42">
        <v>0.63</v>
      </c>
      <c r="F150" s="5" t="s">
        <v>1342</v>
      </c>
    </row>
    <row r="151" spans="1:6" ht="21" customHeight="1" x14ac:dyDescent="0.35">
      <c r="A151" s="238"/>
      <c r="B151" s="197" t="s">
        <v>1222</v>
      </c>
      <c r="C151" s="104" t="s">
        <v>1540</v>
      </c>
      <c r="D151" s="104" t="s">
        <v>133</v>
      </c>
      <c r="E151" s="112">
        <v>0.61</v>
      </c>
      <c r="F151" s="197" t="s">
        <v>1349</v>
      </c>
    </row>
    <row r="152" spans="1:6" ht="21" customHeight="1" x14ac:dyDescent="0.35">
      <c r="A152" s="238"/>
      <c r="B152" s="197" t="s">
        <v>1223</v>
      </c>
      <c r="C152" s="104" t="s">
        <v>1541</v>
      </c>
      <c r="D152" s="104" t="s">
        <v>131</v>
      </c>
      <c r="E152" s="112">
        <v>2.41</v>
      </c>
      <c r="F152" s="197" t="s">
        <v>1813</v>
      </c>
    </row>
    <row r="153" spans="1:6" ht="21" customHeight="1" x14ac:dyDescent="0.35">
      <c r="A153" s="240"/>
      <c r="B153" s="5" t="s">
        <v>1224</v>
      </c>
      <c r="C153" s="2" t="s">
        <v>1542</v>
      </c>
      <c r="D153" s="2" t="s">
        <v>132</v>
      </c>
      <c r="E153" s="42">
        <v>1.33</v>
      </c>
      <c r="F153" s="5" t="s">
        <v>1382</v>
      </c>
    </row>
    <row r="154" spans="1:6" ht="21" customHeight="1" x14ac:dyDescent="0.35">
      <c r="A154" s="238"/>
      <c r="B154" s="197" t="s">
        <v>1225</v>
      </c>
      <c r="C154" s="104" t="s">
        <v>1543</v>
      </c>
      <c r="D154" s="104" t="s">
        <v>132</v>
      </c>
      <c r="E154" s="112">
        <v>1.1399999999999999</v>
      </c>
      <c r="F154" s="197" t="s">
        <v>1351</v>
      </c>
    </row>
    <row r="155" spans="1:6" ht="21" customHeight="1" x14ac:dyDescent="0.35">
      <c r="A155" s="240"/>
      <c r="B155" s="5" t="s">
        <v>1226</v>
      </c>
      <c r="C155" s="2" t="s">
        <v>1544</v>
      </c>
      <c r="D155" s="2" t="s">
        <v>133</v>
      </c>
      <c r="E155" s="42">
        <v>0.45</v>
      </c>
      <c r="F155" s="5" t="s">
        <v>1423</v>
      </c>
    </row>
    <row r="156" spans="1:6" ht="21" customHeight="1" x14ac:dyDescent="0.35">
      <c r="A156" s="238"/>
      <c r="B156" s="197" t="s">
        <v>1545</v>
      </c>
      <c r="C156" s="104" t="s">
        <v>1546</v>
      </c>
      <c r="D156" s="104" t="s">
        <v>132</v>
      </c>
      <c r="E156" s="112">
        <v>1.48</v>
      </c>
      <c r="F156" s="197" t="s">
        <v>1356</v>
      </c>
    </row>
    <row r="157" spans="1:6" ht="21" customHeight="1" x14ac:dyDescent="0.35">
      <c r="A157" s="240"/>
      <c r="B157" s="5" t="s">
        <v>1227</v>
      </c>
      <c r="C157" s="2" t="s">
        <v>1547</v>
      </c>
      <c r="D157" s="2" t="s">
        <v>131</v>
      </c>
      <c r="E157" s="42">
        <v>2.25</v>
      </c>
      <c r="F157" s="5" t="s">
        <v>1344</v>
      </c>
    </row>
    <row r="158" spans="1:6" ht="21" customHeight="1" x14ac:dyDescent="0.35">
      <c r="A158" s="238"/>
      <c r="B158" s="197" t="s">
        <v>1548</v>
      </c>
      <c r="C158" s="104" t="s">
        <v>1549</v>
      </c>
      <c r="D158" s="104" t="s">
        <v>134</v>
      </c>
      <c r="E158" s="112">
        <v>1.98</v>
      </c>
      <c r="F158" s="197" t="s">
        <v>1360</v>
      </c>
    </row>
    <row r="159" spans="1:6" ht="21" customHeight="1" x14ac:dyDescent="0.35">
      <c r="A159" s="240"/>
      <c r="B159" s="5" t="s">
        <v>1228</v>
      </c>
      <c r="C159" s="2" t="s">
        <v>1550</v>
      </c>
      <c r="D159" s="2" t="s">
        <v>132</v>
      </c>
      <c r="E159" s="42">
        <v>0.93</v>
      </c>
      <c r="F159" s="5" t="s">
        <v>1392</v>
      </c>
    </row>
    <row r="160" spans="1:6" ht="21" customHeight="1" x14ac:dyDescent="0.35">
      <c r="A160" s="238"/>
      <c r="B160" s="197" t="s">
        <v>1229</v>
      </c>
      <c r="C160" s="104" t="s">
        <v>1551</v>
      </c>
      <c r="D160" s="104" t="s">
        <v>132</v>
      </c>
      <c r="E160" s="112">
        <v>1.07</v>
      </c>
      <c r="F160" s="197" t="s">
        <v>1395</v>
      </c>
    </row>
    <row r="161" spans="1:6" ht="21" customHeight="1" x14ac:dyDescent="0.35">
      <c r="A161" s="240"/>
      <c r="B161" s="5" t="s">
        <v>1230</v>
      </c>
      <c r="C161" s="2" t="s">
        <v>1552</v>
      </c>
      <c r="D161" s="2" t="s">
        <v>134</v>
      </c>
      <c r="E161" s="42">
        <v>1.56</v>
      </c>
      <c r="F161" s="5" t="s">
        <v>1373</v>
      </c>
    </row>
    <row r="162" spans="1:6" ht="21" customHeight="1" x14ac:dyDescent="0.35">
      <c r="A162" s="238"/>
      <c r="B162" s="197" t="s">
        <v>1231</v>
      </c>
      <c r="C162" s="104" t="s">
        <v>1553</v>
      </c>
      <c r="D162" s="104" t="s">
        <v>134</v>
      </c>
      <c r="E162" s="112">
        <v>1.6</v>
      </c>
      <c r="F162" s="197" t="s">
        <v>1351</v>
      </c>
    </row>
    <row r="163" spans="1:6" ht="21" customHeight="1" x14ac:dyDescent="0.35">
      <c r="A163" s="240"/>
      <c r="B163" s="5" t="s">
        <v>1232</v>
      </c>
      <c r="C163" s="2" t="s">
        <v>1554</v>
      </c>
      <c r="D163" s="2" t="s">
        <v>132</v>
      </c>
      <c r="E163" s="42">
        <v>0.88</v>
      </c>
      <c r="F163" s="5" t="s">
        <v>1349</v>
      </c>
    </row>
    <row r="164" spans="1:6" ht="21" customHeight="1" x14ac:dyDescent="0.35">
      <c r="A164" s="238"/>
      <c r="B164" s="197" t="s">
        <v>1233</v>
      </c>
      <c r="C164" s="104" t="s">
        <v>1555</v>
      </c>
      <c r="D164" s="104" t="s">
        <v>133</v>
      </c>
      <c r="E164" s="112">
        <v>0.85</v>
      </c>
      <c r="F164" s="197" t="s">
        <v>1370</v>
      </c>
    </row>
    <row r="165" spans="1:6" ht="21" customHeight="1" x14ac:dyDescent="0.35">
      <c r="A165" s="240"/>
      <c r="B165" s="5" t="s">
        <v>1234</v>
      </c>
      <c r="C165" s="2" t="s">
        <v>1556</v>
      </c>
      <c r="D165" s="2" t="s">
        <v>132</v>
      </c>
      <c r="E165" s="42">
        <v>1.34</v>
      </c>
      <c r="F165" s="5" t="s">
        <v>1382</v>
      </c>
    </row>
    <row r="166" spans="1:6" ht="21" customHeight="1" x14ac:dyDescent="0.35">
      <c r="A166" s="238"/>
      <c r="B166" s="197" t="s">
        <v>1235</v>
      </c>
      <c r="C166" s="104" t="s">
        <v>1557</v>
      </c>
      <c r="D166" s="104" t="s">
        <v>134</v>
      </c>
      <c r="E166" s="112">
        <v>1.75</v>
      </c>
      <c r="F166" s="197" t="s">
        <v>1373</v>
      </c>
    </row>
    <row r="167" spans="1:6" ht="21" customHeight="1" x14ac:dyDescent="0.35">
      <c r="A167" s="240"/>
      <c r="B167" s="5" t="s">
        <v>1236</v>
      </c>
      <c r="C167" s="2" t="s">
        <v>1558</v>
      </c>
      <c r="D167" s="2" t="s">
        <v>133</v>
      </c>
      <c r="E167" s="42">
        <v>0.6</v>
      </c>
      <c r="F167" s="5" t="s">
        <v>1423</v>
      </c>
    </row>
    <row r="168" spans="1:6" ht="21" customHeight="1" x14ac:dyDescent="0.35">
      <c r="A168" s="238"/>
      <c r="B168" s="197" t="s">
        <v>1237</v>
      </c>
      <c r="C168" s="104" t="s">
        <v>1559</v>
      </c>
      <c r="D168" s="104" t="s">
        <v>132</v>
      </c>
      <c r="E168" s="112">
        <v>0.73</v>
      </c>
      <c r="F168" s="197" t="s">
        <v>1349</v>
      </c>
    </row>
    <row r="169" spans="1:6" ht="21" customHeight="1" x14ac:dyDescent="0.35">
      <c r="A169" s="240"/>
      <c r="B169" s="5" t="s">
        <v>1560</v>
      </c>
      <c r="C169" s="2" t="s">
        <v>1561</v>
      </c>
      <c r="D169" s="2" t="s">
        <v>132</v>
      </c>
      <c r="E169" s="42">
        <v>1.1100000000000001</v>
      </c>
      <c r="F169" s="197" t="s">
        <v>1349</v>
      </c>
    </row>
    <row r="170" spans="1:6" ht="21" customHeight="1" x14ac:dyDescent="0.35">
      <c r="A170" s="238"/>
      <c r="B170" s="197" t="s">
        <v>1238</v>
      </c>
      <c r="C170" s="104" t="s">
        <v>1562</v>
      </c>
      <c r="D170" s="104" t="s">
        <v>134</v>
      </c>
      <c r="E170" s="112">
        <v>1.99</v>
      </c>
      <c r="F170" s="197" t="s">
        <v>1392</v>
      </c>
    </row>
    <row r="171" spans="1:6" ht="21" customHeight="1" x14ac:dyDescent="0.35">
      <c r="A171" s="240"/>
      <c r="B171" s="5" t="s">
        <v>1239</v>
      </c>
      <c r="C171" s="2" t="s">
        <v>1563</v>
      </c>
      <c r="D171" s="2" t="s">
        <v>133</v>
      </c>
      <c r="E171" s="42">
        <v>0.66</v>
      </c>
      <c r="F171" s="5" t="s">
        <v>1392</v>
      </c>
    </row>
    <row r="172" spans="1:6" ht="21" customHeight="1" x14ac:dyDescent="0.35">
      <c r="A172" s="238"/>
      <c r="B172" s="197" t="s">
        <v>1240</v>
      </c>
      <c r="C172" s="104" t="s">
        <v>1564</v>
      </c>
      <c r="D172" s="104" t="s">
        <v>133</v>
      </c>
      <c r="E172" s="112">
        <v>0.59</v>
      </c>
      <c r="F172" s="197" t="s">
        <v>1342</v>
      </c>
    </row>
    <row r="173" spans="1:6" ht="21" customHeight="1" x14ac:dyDescent="0.35">
      <c r="A173" s="240"/>
      <c r="B173" s="5" t="s">
        <v>1241</v>
      </c>
      <c r="C173" s="2" t="s">
        <v>1565</v>
      </c>
      <c r="D173" s="2" t="s">
        <v>133</v>
      </c>
      <c r="E173" s="42">
        <v>0.83</v>
      </c>
      <c r="F173" s="5" t="s">
        <v>1360</v>
      </c>
    </row>
    <row r="174" spans="1:6" ht="21" customHeight="1" x14ac:dyDescent="0.35">
      <c r="A174" s="238"/>
      <c r="B174" s="197" t="s">
        <v>1242</v>
      </c>
      <c r="C174" s="104" t="s">
        <v>1566</v>
      </c>
      <c r="D174" s="104" t="s">
        <v>134</v>
      </c>
      <c r="E174" s="112">
        <v>2.11</v>
      </c>
      <c r="F174" s="197" t="s">
        <v>1360</v>
      </c>
    </row>
    <row r="175" spans="1:6" ht="21" customHeight="1" x14ac:dyDescent="0.35">
      <c r="A175" s="238"/>
      <c r="B175" s="197" t="s">
        <v>1243</v>
      </c>
      <c r="C175" s="104" t="s">
        <v>1567</v>
      </c>
      <c r="D175" s="104" t="s">
        <v>132</v>
      </c>
      <c r="E175" s="112">
        <v>1.18</v>
      </c>
      <c r="F175" s="197" t="s">
        <v>1344</v>
      </c>
    </row>
    <row r="176" spans="1:6" ht="21" customHeight="1" x14ac:dyDescent="0.35">
      <c r="A176" s="240"/>
      <c r="B176" s="5" t="s">
        <v>1244</v>
      </c>
      <c r="C176" s="2" t="s">
        <v>1568</v>
      </c>
      <c r="D176" s="2" t="s">
        <v>133</v>
      </c>
      <c r="E176" s="42">
        <v>0.44</v>
      </c>
      <c r="F176" s="5" t="s">
        <v>1365</v>
      </c>
    </row>
    <row r="177" spans="1:6" ht="21" customHeight="1" x14ac:dyDescent="0.35">
      <c r="A177" s="238"/>
      <c r="B177" s="197" t="s">
        <v>1245</v>
      </c>
      <c r="C177" s="104" t="s">
        <v>1569</v>
      </c>
      <c r="D177" s="104" t="s">
        <v>132</v>
      </c>
      <c r="E177" s="112">
        <v>0.82</v>
      </c>
      <c r="F177" s="197" t="s">
        <v>1395</v>
      </c>
    </row>
    <row r="178" spans="1:6" ht="21" customHeight="1" x14ac:dyDescent="0.35">
      <c r="A178" s="240" t="s">
        <v>1851</v>
      </c>
      <c r="B178" s="5" t="s">
        <v>1883</v>
      </c>
      <c r="C178" s="2" t="s">
        <v>1884</v>
      </c>
      <c r="D178" s="2" t="s">
        <v>133</v>
      </c>
      <c r="E178" s="42">
        <v>0.55000000000000004</v>
      </c>
      <c r="F178" s="5" t="s">
        <v>1387</v>
      </c>
    </row>
    <row r="179" spans="1:6" ht="21" customHeight="1" x14ac:dyDescent="0.35">
      <c r="A179" s="238"/>
      <c r="B179" s="197" t="s">
        <v>1570</v>
      </c>
      <c r="C179" s="104" t="s">
        <v>1571</v>
      </c>
      <c r="D179" s="104" t="s">
        <v>133</v>
      </c>
      <c r="E179" s="112">
        <v>0.7</v>
      </c>
      <c r="F179" s="197" t="s">
        <v>1340</v>
      </c>
    </row>
    <row r="180" spans="1:6" ht="21" customHeight="1" x14ac:dyDescent="0.35">
      <c r="A180" s="240"/>
      <c r="B180" s="5" t="s">
        <v>1246</v>
      </c>
      <c r="C180" s="2" t="s">
        <v>1572</v>
      </c>
      <c r="D180" s="2" t="s">
        <v>133</v>
      </c>
      <c r="E180" s="42">
        <v>0.79</v>
      </c>
      <c r="F180" s="5" t="s">
        <v>1368</v>
      </c>
    </row>
    <row r="181" spans="1:6" ht="21" customHeight="1" x14ac:dyDescent="0.35">
      <c r="A181" s="238"/>
      <c r="B181" s="197" t="s">
        <v>1247</v>
      </c>
      <c r="C181" s="104" t="s">
        <v>1573</v>
      </c>
      <c r="D181" s="104" t="s">
        <v>133</v>
      </c>
      <c r="E181" s="112">
        <v>0.48</v>
      </c>
      <c r="F181" s="197" t="s">
        <v>1349</v>
      </c>
    </row>
    <row r="182" spans="1:6" ht="21" customHeight="1" x14ac:dyDescent="0.35">
      <c r="A182" s="240"/>
      <c r="B182" s="5" t="s">
        <v>1574</v>
      </c>
      <c r="C182" s="2" t="s">
        <v>1575</v>
      </c>
      <c r="D182" s="2" t="s">
        <v>132</v>
      </c>
      <c r="E182" s="42">
        <v>1.02</v>
      </c>
      <c r="F182" s="5" t="s">
        <v>1360</v>
      </c>
    </row>
    <row r="183" spans="1:6" ht="21" customHeight="1" x14ac:dyDescent="0.35">
      <c r="A183" s="238"/>
      <c r="B183" s="197" t="s">
        <v>1576</v>
      </c>
      <c r="C183" s="104" t="s">
        <v>1577</v>
      </c>
      <c r="D183" s="104" t="s">
        <v>132</v>
      </c>
      <c r="E183" s="112">
        <v>0.79</v>
      </c>
      <c r="F183" s="197" t="s">
        <v>1342</v>
      </c>
    </row>
    <row r="184" spans="1:6" ht="21" customHeight="1" x14ac:dyDescent="0.35">
      <c r="A184" s="240"/>
      <c r="B184" s="5" t="s">
        <v>1248</v>
      </c>
      <c r="C184" s="2" t="s">
        <v>1578</v>
      </c>
      <c r="D184" s="2" t="s">
        <v>133</v>
      </c>
      <c r="E184" s="42">
        <v>0.62</v>
      </c>
      <c r="F184" s="5" t="s">
        <v>1351</v>
      </c>
    </row>
    <row r="185" spans="1:6" ht="21" customHeight="1" x14ac:dyDescent="0.35">
      <c r="A185" s="238"/>
      <c r="B185" s="197" t="s">
        <v>1579</v>
      </c>
      <c r="C185" s="104" t="s">
        <v>1580</v>
      </c>
      <c r="D185" s="104" t="s">
        <v>132</v>
      </c>
      <c r="E185" s="112">
        <v>1.1000000000000001</v>
      </c>
      <c r="F185" s="197" t="s">
        <v>1365</v>
      </c>
    </row>
    <row r="186" spans="1:6" ht="21" customHeight="1" x14ac:dyDescent="0.35">
      <c r="A186" s="240"/>
      <c r="B186" s="5" t="s">
        <v>1581</v>
      </c>
      <c r="C186" s="2" t="s">
        <v>1582</v>
      </c>
      <c r="D186" s="2" t="s">
        <v>131</v>
      </c>
      <c r="E186" s="42">
        <v>2.41</v>
      </c>
      <c r="F186" s="5" t="s">
        <v>1344</v>
      </c>
    </row>
    <row r="187" spans="1:6" ht="21" customHeight="1" x14ac:dyDescent="0.35">
      <c r="A187" s="238" t="s">
        <v>1851</v>
      </c>
      <c r="B187" s="197" t="s">
        <v>1826</v>
      </c>
      <c r="C187" s="104" t="s">
        <v>1827</v>
      </c>
      <c r="D187" s="104" t="s">
        <v>134</v>
      </c>
      <c r="E187" s="112">
        <v>1.76</v>
      </c>
      <c r="F187" s="197" t="s">
        <v>1368</v>
      </c>
    </row>
    <row r="188" spans="1:6" ht="21" customHeight="1" x14ac:dyDescent="0.35">
      <c r="A188" s="240" t="s">
        <v>1823</v>
      </c>
      <c r="B188" s="5" t="s">
        <v>1836</v>
      </c>
      <c r="C188" s="2" t="s">
        <v>1837</v>
      </c>
      <c r="D188" s="2" t="s">
        <v>133</v>
      </c>
      <c r="E188" s="42">
        <v>1.2</v>
      </c>
      <c r="F188" s="5" t="s">
        <v>1358</v>
      </c>
    </row>
    <row r="189" spans="1:6" ht="21" customHeight="1" x14ac:dyDescent="0.35">
      <c r="A189" s="238"/>
      <c r="B189" s="197" t="s">
        <v>1249</v>
      </c>
      <c r="C189" s="104" t="s">
        <v>1583</v>
      </c>
      <c r="D189" s="104" t="s">
        <v>133</v>
      </c>
      <c r="E189" s="112">
        <v>0.85</v>
      </c>
      <c r="F189" s="197" t="s">
        <v>1347</v>
      </c>
    </row>
    <row r="190" spans="1:6" ht="21" customHeight="1" x14ac:dyDescent="0.35">
      <c r="A190" s="240" t="s">
        <v>1851</v>
      </c>
      <c r="B190" s="5" t="s">
        <v>1842</v>
      </c>
      <c r="C190" s="2" t="s">
        <v>1843</v>
      </c>
      <c r="D190" s="2" t="s">
        <v>133</v>
      </c>
      <c r="E190" s="42">
        <v>0.62</v>
      </c>
      <c r="F190" s="5" t="s">
        <v>1342</v>
      </c>
    </row>
    <row r="191" spans="1:6" ht="21" customHeight="1" x14ac:dyDescent="0.35">
      <c r="A191" s="238"/>
      <c r="B191" s="197" t="s">
        <v>1584</v>
      </c>
      <c r="C191" s="104" t="s">
        <v>1585</v>
      </c>
      <c r="D191" s="104" t="s">
        <v>132</v>
      </c>
      <c r="E191" s="112">
        <v>0.95</v>
      </c>
      <c r="F191" s="197" t="s">
        <v>1477</v>
      </c>
    </row>
    <row r="192" spans="1:6" ht="21" customHeight="1" x14ac:dyDescent="0.35">
      <c r="A192" s="240"/>
      <c r="B192" s="5" t="s">
        <v>1250</v>
      </c>
      <c r="C192" s="2" t="s">
        <v>1586</v>
      </c>
      <c r="D192" s="2" t="s">
        <v>132</v>
      </c>
      <c r="E192" s="42">
        <v>1.19</v>
      </c>
      <c r="F192" s="5" t="s">
        <v>1368</v>
      </c>
    </row>
    <row r="193" spans="1:6" ht="21" customHeight="1" x14ac:dyDescent="0.35">
      <c r="A193" s="238"/>
      <c r="B193" s="197" t="s">
        <v>1587</v>
      </c>
      <c r="C193" s="104" t="s">
        <v>1588</v>
      </c>
      <c r="D193" s="104" t="s">
        <v>134</v>
      </c>
      <c r="E193" s="112">
        <v>1.58</v>
      </c>
      <c r="F193" s="197" t="s">
        <v>1347</v>
      </c>
    </row>
    <row r="194" spans="1:6" ht="21" customHeight="1" x14ac:dyDescent="0.35">
      <c r="A194" s="240"/>
      <c r="B194" s="5" t="s">
        <v>1331</v>
      </c>
      <c r="C194" s="2" t="s">
        <v>1589</v>
      </c>
      <c r="D194" s="2" t="s">
        <v>132</v>
      </c>
      <c r="E194" s="42">
        <v>1.1100000000000001</v>
      </c>
      <c r="F194" s="5" t="s">
        <v>1344</v>
      </c>
    </row>
    <row r="195" spans="1:6" ht="21" customHeight="1" x14ac:dyDescent="0.35">
      <c r="A195" s="238"/>
      <c r="B195" s="197" t="s">
        <v>1590</v>
      </c>
      <c r="C195" s="104" t="s">
        <v>1591</v>
      </c>
      <c r="D195" s="104" t="s">
        <v>133</v>
      </c>
      <c r="E195" s="112">
        <v>0.59</v>
      </c>
      <c r="F195" s="197" t="s">
        <v>1423</v>
      </c>
    </row>
    <row r="196" spans="1:6" ht="21" customHeight="1" x14ac:dyDescent="0.35">
      <c r="A196" s="240"/>
      <c r="B196" s="5" t="s">
        <v>1592</v>
      </c>
      <c r="C196" s="2" t="s">
        <v>1593</v>
      </c>
      <c r="D196" s="2" t="s">
        <v>133</v>
      </c>
      <c r="E196" s="42">
        <v>0.43</v>
      </c>
      <c r="F196" s="5" t="s">
        <v>1347</v>
      </c>
    </row>
    <row r="197" spans="1:6" ht="21" customHeight="1" x14ac:dyDescent="0.35">
      <c r="A197" s="238" t="s">
        <v>1823</v>
      </c>
      <c r="B197" s="197" t="s">
        <v>1828</v>
      </c>
      <c r="C197" s="104" t="s">
        <v>1829</v>
      </c>
      <c r="D197" s="104" t="s">
        <v>134</v>
      </c>
      <c r="E197" s="112">
        <v>1.8</v>
      </c>
      <c r="F197" s="197" t="s">
        <v>1363</v>
      </c>
    </row>
    <row r="198" spans="1:6" ht="21" customHeight="1" x14ac:dyDescent="0.35">
      <c r="A198" s="238"/>
      <c r="B198" s="197" t="s">
        <v>1251</v>
      </c>
      <c r="C198" s="104" t="s">
        <v>1594</v>
      </c>
      <c r="D198" s="104" t="s">
        <v>132</v>
      </c>
      <c r="E198" s="112">
        <v>1.1499999999999999</v>
      </c>
      <c r="F198" s="197" t="s">
        <v>1351</v>
      </c>
    </row>
    <row r="199" spans="1:6" ht="21" customHeight="1" x14ac:dyDescent="0.35">
      <c r="A199" s="238"/>
      <c r="B199" s="197" t="s">
        <v>1252</v>
      </c>
      <c r="C199" s="104" t="s">
        <v>1595</v>
      </c>
      <c r="D199" s="104" t="s">
        <v>133</v>
      </c>
      <c r="E199" s="112">
        <v>0.86</v>
      </c>
      <c r="F199" s="197" t="s">
        <v>1375</v>
      </c>
    </row>
    <row r="200" spans="1:6" ht="21" customHeight="1" x14ac:dyDescent="0.35">
      <c r="A200" s="240"/>
      <c r="B200" s="5" t="s">
        <v>1596</v>
      </c>
      <c r="C200" s="2" t="s">
        <v>1597</v>
      </c>
      <c r="D200" s="2" t="s">
        <v>133</v>
      </c>
      <c r="E200" s="42">
        <v>0.73</v>
      </c>
      <c r="F200" s="5" t="s">
        <v>1363</v>
      </c>
    </row>
    <row r="201" spans="1:6" ht="21" customHeight="1" x14ac:dyDescent="0.35">
      <c r="A201" s="238" t="s">
        <v>1851</v>
      </c>
      <c r="B201" s="197" t="s">
        <v>1873</v>
      </c>
      <c r="C201" s="104" t="s">
        <v>1874</v>
      </c>
      <c r="D201" s="104" t="s">
        <v>133</v>
      </c>
      <c r="E201" s="112">
        <v>0.57999999999999996</v>
      </c>
      <c r="F201" s="197" t="s">
        <v>1423</v>
      </c>
    </row>
    <row r="202" spans="1:6" ht="21" customHeight="1" x14ac:dyDescent="0.35">
      <c r="A202" s="240"/>
      <c r="B202" s="5" t="s">
        <v>1598</v>
      </c>
      <c r="C202" s="2" t="s">
        <v>1599</v>
      </c>
      <c r="D202" s="2" t="s">
        <v>132</v>
      </c>
      <c r="E202" s="42">
        <v>1.18</v>
      </c>
      <c r="F202" s="5" t="s">
        <v>1353</v>
      </c>
    </row>
    <row r="203" spans="1:6" ht="21" customHeight="1" x14ac:dyDescent="0.35">
      <c r="A203" s="238"/>
      <c r="B203" s="197" t="s">
        <v>1254</v>
      </c>
      <c r="C203" s="104" t="s">
        <v>1600</v>
      </c>
      <c r="D203" s="104" t="s">
        <v>132</v>
      </c>
      <c r="E203" s="112">
        <v>0.99</v>
      </c>
      <c r="F203" s="197" t="s">
        <v>1365</v>
      </c>
    </row>
    <row r="204" spans="1:6" ht="21" customHeight="1" x14ac:dyDescent="0.35">
      <c r="A204" s="240"/>
      <c r="B204" s="5" t="s">
        <v>1601</v>
      </c>
      <c r="C204" s="2" t="s">
        <v>1602</v>
      </c>
      <c r="D204" s="2" t="s">
        <v>133</v>
      </c>
      <c r="E204" s="42">
        <v>0.22</v>
      </c>
      <c r="F204" s="5" t="s">
        <v>1365</v>
      </c>
    </row>
    <row r="205" spans="1:6" ht="21" customHeight="1" x14ac:dyDescent="0.35">
      <c r="A205" s="238"/>
      <c r="B205" s="197" t="s">
        <v>1603</v>
      </c>
      <c r="C205" s="104" t="s">
        <v>1604</v>
      </c>
      <c r="D205" s="104" t="s">
        <v>133</v>
      </c>
      <c r="E205" s="112">
        <v>0.41</v>
      </c>
      <c r="F205" s="197" t="s">
        <v>1382</v>
      </c>
    </row>
    <row r="206" spans="1:6" ht="21" customHeight="1" x14ac:dyDescent="0.35">
      <c r="A206" s="240" t="s">
        <v>1851</v>
      </c>
      <c r="B206" s="5" t="s">
        <v>1830</v>
      </c>
      <c r="C206" s="2" t="s">
        <v>1831</v>
      </c>
      <c r="D206" s="2" t="s">
        <v>132</v>
      </c>
      <c r="E206" s="42">
        <v>1.42</v>
      </c>
      <c r="F206" s="5" t="s">
        <v>1363</v>
      </c>
    </row>
    <row r="207" spans="1:6" ht="21" customHeight="1" x14ac:dyDescent="0.35">
      <c r="A207" s="238"/>
      <c r="B207" s="197" t="s">
        <v>1253</v>
      </c>
      <c r="C207" s="104" t="s">
        <v>1605</v>
      </c>
      <c r="D207" s="104" t="s">
        <v>132</v>
      </c>
      <c r="E207" s="112">
        <v>0.97</v>
      </c>
      <c r="F207" s="197" t="s">
        <v>1347</v>
      </c>
    </row>
    <row r="208" spans="1:6" ht="21" customHeight="1" x14ac:dyDescent="0.35">
      <c r="A208" s="240"/>
      <c r="B208" s="5" t="s">
        <v>1255</v>
      </c>
      <c r="C208" s="2" t="s">
        <v>1606</v>
      </c>
      <c r="D208" s="2" t="s">
        <v>133</v>
      </c>
      <c r="E208" s="42">
        <v>0.63</v>
      </c>
      <c r="F208" s="5" t="s">
        <v>1368</v>
      </c>
    </row>
    <row r="209" spans="1:6" ht="21" customHeight="1" x14ac:dyDescent="0.35">
      <c r="A209" s="238" t="s">
        <v>1851</v>
      </c>
      <c r="B209" s="197" t="s">
        <v>1844</v>
      </c>
      <c r="C209" s="104" t="s">
        <v>1872</v>
      </c>
      <c r="D209" s="104" t="s">
        <v>133</v>
      </c>
      <c r="E209" s="112">
        <v>0.55000000000000004</v>
      </c>
      <c r="F209" s="197" t="s">
        <v>1353</v>
      </c>
    </row>
    <row r="210" spans="1:6" ht="21" customHeight="1" x14ac:dyDescent="0.35">
      <c r="A210" s="240"/>
      <c r="B210" s="5" t="s">
        <v>1607</v>
      </c>
      <c r="C210" s="2" t="s">
        <v>1608</v>
      </c>
      <c r="D210" s="2" t="s">
        <v>134</v>
      </c>
      <c r="E210" s="42">
        <v>2.13</v>
      </c>
      <c r="F210" s="5" t="s">
        <v>1358</v>
      </c>
    </row>
    <row r="211" spans="1:6" ht="21" customHeight="1" x14ac:dyDescent="0.35">
      <c r="A211" s="238"/>
      <c r="B211" s="197" t="s">
        <v>1609</v>
      </c>
      <c r="C211" s="104" t="s">
        <v>1610</v>
      </c>
      <c r="D211" s="104" t="s">
        <v>133</v>
      </c>
      <c r="E211" s="112">
        <v>0.71</v>
      </c>
      <c r="F211" s="197" t="s">
        <v>1385</v>
      </c>
    </row>
    <row r="212" spans="1:6" ht="21" customHeight="1" x14ac:dyDescent="0.35">
      <c r="A212" s="240"/>
      <c r="B212" s="5" t="s">
        <v>1256</v>
      </c>
      <c r="C212" s="2" t="s">
        <v>1611</v>
      </c>
      <c r="D212" s="2" t="s">
        <v>134</v>
      </c>
      <c r="E212" s="42">
        <v>1.67</v>
      </c>
      <c r="F212" s="5" t="s">
        <v>1342</v>
      </c>
    </row>
    <row r="213" spans="1:6" ht="21" customHeight="1" x14ac:dyDescent="0.35">
      <c r="A213" s="238"/>
      <c r="B213" s="197" t="s">
        <v>1612</v>
      </c>
      <c r="C213" s="104" t="s">
        <v>1613</v>
      </c>
      <c r="D213" s="104" t="s">
        <v>134</v>
      </c>
      <c r="E213" s="112">
        <v>1.71</v>
      </c>
      <c r="F213" s="197" t="s">
        <v>1347</v>
      </c>
    </row>
    <row r="214" spans="1:6" ht="21" customHeight="1" x14ac:dyDescent="0.35">
      <c r="A214" s="240"/>
      <c r="B214" s="5" t="s">
        <v>1257</v>
      </c>
      <c r="C214" s="2" t="s">
        <v>1614</v>
      </c>
      <c r="D214" s="2" t="s">
        <v>133</v>
      </c>
      <c r="E214" s="42">
        <v>0.55000000000000004</v>
      </c>
      <c r="F214" s="5" t="s">
        <v>1385</v>
      </c>
    </row>
    <row r="215" spans="1:6" ht="21" customHeight="1" x14ac:dyDescent="0.35">
      <c r="A215" s="238"/>
      <c r="B215" s="197" t="s">
        <v>1324</v>
      </c>
      <c r="C215" s="104" t="s">
        <v>1615</v>
      </c>
      <c r="D215" s="104" t="s">
        <v>133</v>
      </c>
      <c r="E215" s="112">
        <v>0.61</v>
      </c>
      <c r="F215" s="197" t="s">
        <v>1358</v>
      </c>
    </row>
    <row r="216" spans="1:6" ht="21" customHeight="1" x14ac:dyDescent="0.35">
      <c r="A216" s="240"/>
      <c r="B216" s="5" t="s">
        <v>1616</v>
      </c>
      <c r="C216" s="2" t="s">
        <v>1617</v>
      </c>
      <c r="D216" s="2" t="s">
        <v>132</v>
      </c>
      <c r="E216" s="42">
        <v>1.1399999999999999</v>
      </c>
      <c r="F216" s="5" t="s">
        <v>1407</v>
      </c>
    </row>
    <row r="217" spans="1:6" ht="21" customHeight="1" x14ac:dyDescent="0.35">
      <c r="A217" s="238"/>
      <c r="B217" s="197" t="s">
        <v>1618</v>
      </c>
      <c r="C217" s="104" t="s">
        <v>1619</v>
      </c>
      <c r="D217" s="104" t="s">
        <v>134</v>
      </c>
      <c r="E217" s="112">
        <v>1.57</v>
      </c>
      <c r="F217" s="197" t="s">
        <v>1387</v>
      </c>
    </row>
    <row r="218" spans="1:6" ht="21" customHeight="1" x14ac:dyDescent="0.35">
      <c r="A218" s="240"/>
      <c r="B218" s="5" t="s">
        <v>1258</v>
      </c>
      <c r="C218" s="2" t="s">
        <v>1620</v>
      </c>
      <c r="D218" s="2" t="s">
        <v>133</v>
      </c>
      <c r="E218" s="42">
        <v>0.68</v>
      </c>
      <c r="F218" s="5" t="s">
        <v>1395</v>
      </c>
    </row>
    <row r="219" spans="1:6" ht="21" customHeight="1" x14ac:dyDescent="0.35">
      <c r="A219" s="238"/>
      <c r="B219" s="197" t="s">
        <v>1259</v>
      </c>
      <c r="C219" s="104" t="s">
        <v>1621</v>
      </c>
      <c r="D219" s="104" t="s">
        <v>133</v>
      </c>
      <c r="E219" s="112">
        <v>0.42</v>
      </c>
      <c r="F219" s="197" t="s">
        <v>1365</v>
      </c>
    </row>
    <row r="220" spans="1:6" ht="21" customHeight="1" x14ac:dyDescent="0.35">
      <c r="A220" s="238"/>
      <c r="B220" s="197" t="s">
        <v>1260</v>
      </c>
      <c r="C220" s="104" t="s">
        <v>1622</v>
      </c>
      <c r="D220" s="104" t="s">
        <v>131</v>
      </c>
      <c r="E220" s="112">
        <v>2.41</v>
      </c>
      <c r="F220" s="197" t="s">
        <v>1356</v>
      </c>
    </row>
    <row r="221" spans="1:6" ht="21" customHeight="1" x14ac:dyDescent="0.35">
      <c r="A221" s="240"/>
      <c r="B221" s="5" t="s">
        <v>1261</v>
      </c>
      <c r="C221" s="2" t="s">
        <v>1623</v>
      </c>
      <c r="D221" s="2" t="s">
        <v>132</v>
      </c>
      <c r="E221" s="42">
        <v>1.05</v>
      </c>
      <c r="F221" s="5" t="s">
        <v>1370</v>
      </c>
    </row>
    <row r="222" spans="1:6" ht="21" customHeight="1" x14ac:dyDescent="0.35">
      <c r="A222" s="238"/>
      <c r="B222" s="197" t="s">
        <v>1624</v>
      </c>
      <c r="C222" s="104" t="s">
        <v>1625</v>
      </c>
      <c r="D222" s="104" t="s">
        <v>133</v>
      </c>
      <c r="E222" s="112">
        <v>0.83</v>
      </c>
      <c r="F222" s="197" t="s">
        <v>1353</v>
      </c>
    </row>
    <row r="223" spans="1:6" ht="21" customHeight="1" x14ac:dyDescent="0.35">
      <c r="A223" s="240"/>
      <c r="B223" s="5" t="s">
        <v>1626</v>
      </c>
      <c r="C223" s="2" t="s">
        <v>1627</v>
      </c>
      <c r="D223" s="2" t="s">
        <v>133</v>
      </c>
      <c r="E223" s="42">
        <v>0.76</v>
      </c>
      <c r="F223" s="5" t="s">
        <v>1342</v>
      </c>
    </row>
    <row r="224" spans="1:6" ht="21" customHeight="1" x14ac:dyDescent="0.35">
      <c r="A224" s="238"/>
      <c r="B224" s="197" t="s">
        <v>1262</v>
      </c>
      <c r="C224" s="104" t="s">
        <v>1628</v>
      </c>
      <c r="D224" s="104" t="s">
        <v>133</v>
      </c>
      <c r="E224" s="112">
        <v>0.81</v>
      </c>
      <c r="F224" s="197" t="s">
        <v>1370</v>
      </c>
    </row>
    <row r="225" spans="1:6" ht="21" customHeight="1" x14ac:dyDescent="0.35">
      <c r="A225" s="240"/>
      <c r="B225" s="5" t="s">
        <v>1629</v>
      </c>
      <c r="C225" s="2" t="s">
        <v>1630</v>
      </c>
      <c r="D225" s="2" t="s">
        <v>132</v>
      </c>
      <c r="E225" s="42">
        <v>0.89</v>
      </c>
      <c r="F225" s="5" t="s">
        <v>1351</v>
      </c>
    </row>
    <row r="226" spans="1:6" ht="21" customHeight="1" x14ac:dyDescent="0.35">
      <c r="A226" s="238" t="s">
        <v>1851</v>
      </c>
      <c r="B226" s="197" t="s">
        <v>1834</v>
      </c>
      <c r="C226" s="104" t="s">
        <v>1835</v>
      </c>
      <c r="D226" s="104" t="s">
        <v>132</v>
      </c>
      <c r="E226" s="112">
        <v>1.1499999999999999</v>
      </c>
      <c r="F226" s="197" t="s">
        <v>1358</v>
      </c>
    </row>
    <row r="227" spans="1:6" ht="21" customHeight="1" x14ac:dyDescent="0.35">
      <c r="A227" s="240"/>
      <c r="B227" s="5" t="s">
        <v>1263</v>
      </c>
      <c r="C227" s="2" t="s">
        <v>1631</v>
      </c>
      <c r="D227" s="2" t="s">
        <v>133</v>
      </c>
      <c r="E227" s="42">
        <v>0.6</v>
      </c>
      <c r="F227" s="5" t="s">
        <v>1423</v>
      </c>
    </row>
    <row r="228" spans="1:6" ht="21" customHeight="1" x14ac:dyDescent="0.35">
      <c r="A228" s="238"/>
      <c r="B228" s="197" t="s">
        <v>1264</v>
      </c>
      <c r="C228" s="104" t="s">
        <v>1632</v>
      </c>
      <c r="D228" s="104" t="s">
        <v>133</v>
      </c>
      <c r="E228" s="112">
        <v>0.74</v>
      </c>
      <c r="F228" s="197" t="s">
        <v>1395</v>
      </c>
    </row>
    <row r="229" spans="1:6" ht="21" customHeight="1" x14ac:dyDescent="0.35">
      <c r="A229" s="238"/>
      <c r="B229" s="197" t="s">
        <v>1265</v>
      </c>
      <c r="C229" s="104" t="s">
        <v>1633</v>
      </c>
      <c r="D229" s="104" t="s">
        <v>132</v>
      </c>
      <c r="E229" s="112">
        <v>0.92</v>
      </c>
      <c r="F229" s="197" t="s">
        <v>1351</v>
      </c>
    </row>
    <row r="230" spans="1:6" ht="21" customHeight="1" x14ac:dyDescent="0.35">
      <c r="A230" s="238"/>
      <c r="B230" s="197" t="s">
        <v>1634</v>
      </c>
      <c r="C230" s="104" t="s">
        <v>1635</v>
      </c>
      <c r="D230" s="104" t="s">
        <v>132</v>
      </c>
      <c r="E230" s="112">
        <v>1.24</v>
      </c>
      <c r="F230" s="197" t="s">
        <v>1375</v>
      </c>
    </row>
    <row r="231" spans="1:6" ht="21" customHeight="1" x14ac:dyDescent="0.35">
      <c r="A231" s="240"/>
      <c r="B231" s="5" t="s">
        <v>1266</v>
      </c>
      <c r="C231" s="2" t="s">
        <v>1636</v>
      </c>
      <c r="D231" s="2" t="s">
        <v>133</v>
      </c>
      <c r="E231" s="42">
        <v>0.75</v>
      </c>
      <c r="F231" s="5" t="s">
        <v>1344</v>
      </c>
    </row>
    <row r="232" spans="1:6" ht="21" customHeight="1" x14ac:dyDescent="0.35">
      <c r="A232" s="238"/>
      <c r="B232" s="197" t="s">
        <v>1267</v>
      </c>
      <c r="C232" s="104" t="s">
        <v>1637</v>
      </c>
      <c r="D232" s="104" t="s">
        <v>132</v>
      </c>
      <c r="E232" s="112">
        <v>1.0900000000000001</v>
      </c>
      <c r="F232" s="197" t="s">
        <v>1342</v>
      </c>
    </row>
    <row r="233" spans="1:6" ht="21" customHeight="1" x14ac:dyDescent="0.35">
      <c r="A233" s="240"/>
      <c r="B233" s="5" t="s">
        <v>1638</v>
      </c>
      <c r="C233" s="2" t="s">
        <v>1639</v>
      </c>
      <c r="D233" s="2" t="s">
        <v>132</v>
      </c>
      <c r="E233" s="42">
        <v>0.93</v>
      </c>
      <c r="F233" s="5" t="s">
        <v>1382</v>
      </c>
    </row>
    <row r="234" spans="1:6" ht="21" customHeight="1" x14ac:dyDescent="0.35">
      <c r="A234" s="238"/>
      <c r="B234" s="197" t="s">
        <v>1268</v>
      </c>
      <c r="C234" s="104" t="s">
        <v>1640</v>
      </c>
      <c r="D234" s="104" t="s">
        <v>134</v>
      </c>
      <c r="E234" s="112">
        <v>1.59</v>
      </c>
      <c r="F234" s="197" t="s">
        <v>1351</v>
      </c>
    </row>
    <row r="235" spans="1:6" ht="21" customHeight="1" x14ac:dyDescent="0.35">
      <c r="A235" s="240"/>
      <c r="B235" s="5" t="s">
        <v>1641</v>
      </c>
      <c r="C235" s="2" t="s">
        <v>1642</v>
      </c>
      <c r="D235" s="2" t="s">
        <v>134</v>
      </c>
      <c r="E235" s="42">
        <v>1.63</v>
      </c>
      <c r="F235" s="5" t="s">
        <v>1363</v>
      </c>
    </row>
    <row r="236" spans="1:6" ht="21" customHeight="1" x14ac:dyDescent="0.35">
      <c r="A236" s="238"/>
      <c r="B236" s="197" t="s">
        <v>1643</v>
      </c>
      <c r="C236" s="104" t="s">
        <v>1644</v>
      </c>
      <c r="D236" s="104" t="s">
        <v>132</v>
      </c>
      <c r="E236" s="112">
        <v>0.94</v>
      </c>
      <c r="F236" s="197" t="s">
        <v>1375</v>
      </c>
    </row>
    <row r="237" spans="1:6" ht="21" customHeight="1" x14ac:dyDescent="0.35">
      <c r="A237" s="240"/>
      <c r="B237" s="5" t="s">
        <v>1269</v>
      </c>
      <c r="C237" s="2" t="s">
        <v>1645</v>
      </c>
      <c r="D237" s="2" t="s">
        <v>134</v>
      </c>
      <c r="E237" s="42">
        <v>1.68</v>
      </c>
      <c r="F237" s="5" t="s">
        <v>1360</v>
      </c>
    </row>
    <row r="238" spans="1:6" ht="21" customHeight="1" x14ac:dyDescent="0.35">
      <c r="A238" s="238"/>
      <c r="B238" s="197" t="s">
        <v>1646</v>
      </c>
      <c r="C238" s="104" t="s">
        <v>1647</v>
      </c>
      <c r="D238" s="104" t="s">
        <v>132</v>
      </c>
      <c r="E238" s="112">
        <v>0.93</v>
      </c>
      <c r="F238" s="197" t="s">
        <v>1342</v>
      </c>
    </row>
    <row r="239" spans="1:6" ht="21" customHeight="1" x14ac:dyDescent="0.35">
      <c r="A239" s="240"/>
      <c r="B239" s="5" t="s">
        <v>1648</v>
      </c>
      <c r="C239" s="2" t="s">
        <v>1649</v>
      </c>
      <c r="D239" s="2" t="s">
        <v>133</v>
      </c>
      <c r="E239" s="42">
        <v>0.48</v>
      </c>
      <c r="F239" s="5" t="s">
        <v>1365</v>
      </c>
    </row>
    <row r="240" spans="1:6" ht="21" customHeight="1" x14ac:dyDescent="0.35">
      <c r="A240" s="238"/>
      <c r="B240" s="197" t="s">
        <v>1270</v>
      </c>
      <c r="C240" s="104" t="s">
        <v>1650</v>
      </c>
      <c r="D240" s="104" t="s">
        <v>133</v>
      </c>
      <c r="E240" s="112">
        <v>0.51</v>
      </c>
      <c r="F240" s="197" t="s">
        <v>1351</v>
      </c>
    </row>
    <row r="241" spans="1:6" ht="21" customHeight="1" x14ac:dyDescent="0.35">
      <c r="A241" s="240"/>
      <c r="B241" s="5" t="s">
        <v>1651</v>
      </c>
      <c r="C241" s="2" t="s">
        <v>1652</v>
      </c>
      <c r="D241" s="2" t="s">
        <v>134</v>
      </c>
      <c r="E241" s="42">
        <v>2.11</v>
      </c>
      <c r="F241" s="5" t="s">
        <v>1385</v>
      </c>
    </row>
    <row r="242" spans="1:6" ht="21" customHeight="1" x14ac:dyDescent="0.35">
      <c r="A242" s="238"/>
      <c r="B242" s="197" t="s">
        <v>1653</v>
      </c>
      <c r="C242" s="104" t="s">
        <v>1654</v>
      </c>
      <c r="D242" s="104" t="s">
        <v>133</v>
      </c>
      <c r="E242" s="112">
        <v>0.56999999999999995</v>
      </c>
      <c r="F242" s="197" t="s">
        <v>1385</v>
      </c>
    </row>
    <row r="243" spans="1:6" ht="21" customHeight="1" x14ac:dyDescent="0.35">
      <c r="A243" s="238" t="s">
        <v>1851</v>
      </c>
      <c r="B243" s="197" t="s">
        <v>1854</v>
      </c>
      <c r="C243" s="104" t="s">
        <v>1855</v>
      </c>
      <c r="D243" s="104" t="s">
        <v>133</v>
      </c>
      <c r="E243" s="112">
        <v>0.62</v>
      </c>
      <c r="F243" s="197" t="s">
        <v>1344</v>
      </c>
    </row>
    <row r="244" spans="1:6" ht="21" customHeight="1" x14ac:dyDescent="0.35">
      <c r="A244" s="240"/>
      <c r="B244" s="5" t="s">
        <v>1271</v>
      </c>
      <c r="C244" s="2" t="s">
        <v>1655</v>
      </c>
      <c r="D244" s="2" t="s">
        <v>134</v>
      </c>
      <c r="E244" s="42">
        <v>1.91</v>
      </c>
      <c r="F244" s="5" t="s">
        <v>1349</v>
      </c>
    </row>
    <row r="245" spans="1:6" ht="21" customHeight="1" x14ac:dyDescent="0.35">
      <c r="A245" s="238"/>
      <c r="B245" s="197" t="s">
        <v>1272</v>
      </c>
      <c r="C245" s="104" t="s">
        <v>1656</v>
      </c>
      <c r="D245" s="104" t="s">
        <v>134</v>
      </c>
      <c r="E245" s="112">
        <v>1.65</v>
      </c>
      <c r="F245" s="197" t="s">
        <v>1349</v>
      </c>
    </row>
    <row r="246" spans="1:6" ht="21" customHeight="1" x14ac:dyDescent="0.35">
      <c r="A246" s="240"/>
      <c r="B246" s="5" t="s">
        <v>1657</v>
      </c>
      <c r="C246" s="2" t="s">
        <v>1658</v>
      </c>
      <c r="D246" s="2" t="s">
        <v>132</v>
      </c>
      <c r="E246" s="42">
        <v>1.24</v>
      </c>
      <c r="F246" s="5" t="s">
        <v>1360</v>
      </c>
    </row>
    <row r="247" spans="1:6" ht="21" customHeight="1" x14ac:dyDescent="0.35">
      <c r="A247" s="238"/>
      <c r="B247" s="197" t="s">
        <v>1273</v>
      </c>
      <c r="C247" s="104" t="s">
        <v>1659</v>
      </c>
      <c r="D247" s="104" t="s">
        <v>133</v>
      </c>
      <c r="E247" s="112">
        <v>0.6</v>
      </c>
      <c r="F247" s="197" t="s">
        <v>1385</v>
      </c>
    </row>
    <row r="248" spans="1:6" ht="21" customHeight="1" x14ac:dyDescent="0.35">
      <c r="A248" s="240" t="s">
        <v>1851</v>
      </c>
      <c r="B248" s="5" t="s">
        <v>1845</v>
      </c>
      <c r="C248" s="2" t="s">
        <v>1846</v>
      </c>
      <c r="D248" s="2" t="s">
        <v>133</v>
      </c>
      <c r="E248" s="42">
        <v>0.6</v>
      </c>
      <c r="F248" s="5" t="s">
        <v>1382</v>
      </c>
    </row>
    <row r="249" spans="1:6" ht="21" customHeight="1" x14ac:dyDescent="0.35">
      <c r="A249" s="241" t="s">
        <v>1851</v>
      </c>
      <c r="B249" s="227" t="s">
        <v>1863</v>
      </c>
      <c r="C249" s="225" t="s">
        <v>1864</v>
      </c>
      <c r="D249" s="225" t="s">
        <v>133</v>
      </c>
      <c r="E249" s="235">
        <v>0.74</v>
      </c>
      <c r="F249" s="227" t="s">
        <v>1344</v>
      </c>
    </row>
    <row r="250" spans="1:6" ht="21" customHeight="1" x14ac:dyDescent="0.35">
      <c r="A250" s="240"/>
      <c r="B250" s="5" t="s">
        <v>1660</v>
      </c>
      <c r="C250" s="2" t="s">
        <v>1661</v>
      </c>
      <c r="D250" s="2" t="s">
        <v>133</v>
      </c>
      <c r="E250" s="42">
        <v>0.65</v>
      </c>
      <c r="F250" s="5" t="s">
        <v>1351</v>
      </c>
    </row>
    <row r="251" spans="1:6" ht="21" customHeight="1" x14ac:dyDescent="0.35">
      <c r="A251" s="238"/>
      <c r="B251" s="197" t="s">
        <v>53</v>
      </c>
      <c r="C251" s="104" t="s">
        <v>1662</v>
      </c>
      <c r="D251" s="104" t="s">
        <v>133</v>
      </c>
      <c r="E251" s="112">
        <v>0.83</v>
      </c>
      <c r="F251" s="197" t="s">
        <v>1423</v>
      </c>
    </row>
    <row r="252" spans="1:6" ht="21" customHeight="1" x14ac:dyDescent="0.35">
      <c r="A252" s="240"/>
      <c r="B252" s="5" t="s">
        <v>1663</v>
      </c>
      <c r="C252" s="2" t="s">
        <v>1664</v>
      </c>
      <c r="D252" s="2" t="s">
        <v>133</v>
      </c>
      <c r="E252" s="42">
        <v>0.28000000000000003</v>
      </c>
      <c r="F252" s="5" t="s">
        <v>1363</v>
      </c>
    </row>
    <row r="253" spans="1:6" ht="21" customHeight="1" x14ac:dyDescent="0.35">
      <c r="A253" s="238"/>
      <c r="B253" s="197" t="s">
        <v>1665</v>
      </c>
      <c r="C253" s="104" t="s">
        <v>1666</v>
      </c>
      <c r="D253" s="104" t="s">
        <v>134</v>
      </c>
      <c r="E253" s="112">
        <v>2.04</v>
      </c>
      <c r="F253" s="197" t="s">
        <v>1351</v>
      </c>
    </row>
    <row r="254" spans="1:6" ht="21" customHeight="1" x14ac:dyDescent="0.35">
      <c r="A254" s="240"/>
      <c r="B254" s="5" t="s">
        <v>1667</v>
      </c>
      <c r="C254" s="2" t="s">
        <v>1668</v>
      </c>
      <c r="D254" s="2" t="s">
        <v>133</v>
      </c>
      <c r="E254" s="42">
        <v>0.86</v>
      </c>
      <c r="F254" s="5" t="s">
        <v>1351</v>
      </c>
    </row>
    <row r="255" spans="1:6" ht="21" customHeight="1" x14ac:dyDescent="0.35">
      <c r="A255" s="238"/>
      <c r="B255" s="197" t="s">
        <v>1274</v>
      </c>
      <c r="C255" s="104" t="s">
        <v>1669</v>
      </c>
      <c r="D255" s="104" t="s">
        <v>132</v>
      </c>
      <c r="E255" s="112">
        <v>1.1399999999999999</v>
      </c>
      <c r="F255" s="197" t="s">
        <v>1358</v>
      </c>
    </row>
    <row r="256" spans="1:6" ht="21" customHeight="1" x14ac:dyDescent="0.35">
      <c r="A256" s="240"/>
      <c r="B256" s="5" t="s">
        <v>1275</v>
      </c>
      <c r="C256" s="2" t="s">
        <v>1670</v>
      </c>
      <c r="D256" s="2" t="s">
        <v>131</v>
      </c>
      <c r="E256" s="42">
        <v>3.73</v>
      </c>
      <c r="F256" s="5" t="s">
        <v>1347</v>
      </c>
    </row>
    <row r="257" spans="1:6" ht="21" customHeight="1" x14ac:dyDescent="0.35">
      <c r="A257" s="238"/>
      <c r="B257" s="197" t="s">
        <v>1276</v>
      </c>
      <c r="C257" s="104" t="s">
        <v>1671</v>
      </c>
      <c r="D257" s="104" t="s">
        <v>132</v>
      </c>
      <c r="E257" s="112">
        <v>1.41</v>
      </c>
      <c r="F257" s="197" t="s">
        <v>1387</v>
      </c>
    </row>
    <row r="258" spans="1:6" ht="21" customHeight="1" x14ac:dyDescent="0.35">
      <c r="A258" s="240"/>
      <c r="B258" s="5" t="s">
        <v>1277</v>
      </c>
      <c r="C258" s="2" t="s">
        <v>1672</v>
      </c>
      <c r="D258" s="2" t="s">
        <v>133</v>
      </c>
      <c r="E258" s="42">
        <v>0.7</v>
      </c>
      <c r="F258" s="5" t="s">
        <v>1395</v>
      </c>
    </row>
    <row r="259" spans="1:6" ht="21" customHeight="1" x14ac:dyDescent="0.35">
      <c r="A259" s="240"/>
      <c r="B259" s="5" t="s">
        <v>1673</v>
      </c>
      <c r="C259" s="2" t="s">
        <v>1674</v>
      </c>
      <c r="D259" s="2" t="s">
        <v>134</v>
      </c>
      <c r="E259" s="42">
        <v>1.83</v>
      </c>
      <c r="F259" s="5" t="s">
        <v>1358</v>
      </c>
    </row>
    <row r="260" spans="1:6" ht="21" customHeight="1" x14ac:dyDescent="0.35">
      <c r="A260" s="241" t="s">
        <v>1823</v>
      </c>
      <c r="B260" s="227" t="s">
        <v>1865</v>
      </c>
      <c r="C260" s="225" t="s">
        <v>1866</v>
      </c>
      <c r="D260" s="225" t="s">
        <v>133</v>
      </c>
      <c r="E260" s="235" t="s">
        <v>1867</v>
      </c>
      <c r="F260" s="227" t="s">
        <v>1344</v>
      </c>
    </row>
    <row r="261" spans="1:6" ht="21" customHeight="1" x14ac:dyDescent="0.35">
      <c r="A261" s="240"/>
      <c r="B261" s="5" t="s">
        <v>1675</v>
      </c>
      <c r="C261" s="2" t="s">
        <v>1676</v>
      </c>
      <c r="D261" s="2" t="s">
        <v>132</v>
      </c>
      <c r="E261" s="42">
        <v>0.9</v>
      </c>
      <c r="F261" s="5" t="s">
        <v>1677</v>
      </c>
    </row>
    <row r="262" spans="1:6" ht="21" customHeight="1" x14ac:dyDescent="0.35">
      <c r="A262" s="238"/>
      <c r="B262" s="197" t="s">
        <v>1678</v>
      </c>
      <c r="C262" s="104" t="s">
        <v>1679</v>
      </c>
      <c r="D262" s="104" t="s">
        <v>132</v>
      </c>
      <c r="E262" s="112">
        <v>0.81</v>
      </c>
      <c r="F262" s="197" t="s">
        <v>1423</v>
      </c>
    </row>
    <row r="263" spans="1:6" ht="21" customHeight="1" x14ac:dyDescent="0.35">
      <c r="A263" s="240"/>
      <c r="B263" s="5" t="s">
        <v>1680</v>
      </c>
      <c r="C263" s="2" t="s">
        <v>1681</v>
      </c>
      <c r="D263" s="2" t="s">
        <v>132</v>
      </c>
      <c r="E263" s="42">
        <v>0.89</v>
      </c>
      <c r="F263" s="5" t="s">
        <v>1349</v>
      </c>
    </row>
    <row r="264" spans="1:6" ht="21" customHeight="1" x14ac:dyDescent="0.35">
      <c r="A264" s="238"/>
      <c r="B264" s="197" t="s">
        <v>1278</v>
      </c>
      <c r="C264" s="104" t="s">
        <v>1682</v>
      </c>
      <c r="D264" s="104" t="s">
        <v>134</v>
      </c>
      <c r="E264" s="112">
        <v>1.56</v>
      </c>
      <c r="F264" s="197" t="s">
        <v>1353</v>
      </c>
    </row>
    <row r="265" spans="1:6" ht="21" customHeight="1" x14ac:dyDescent="0.35">
      <c r="A265" s="238"/>
      <c r="B265" s="197" t="s">
        <v>1279</v>
      </c>
      <c r="C265" s="104" t="s">
        <v>1683</v>
      </c>
      <c r="D265" s="104" t="s">
        <v>134</v>
      </c>
      <c r="E265" s="112">
        <v>1.37</v>
      </c>
      <c r="F265" s="197" t="s">
        <v>1365</v>
      </c>
    </row>
    <row r="266" spans="1:6" ht="21" customHeight="1" x14ac:dyDescent="0.35">
      <c r="A266" s="240"/>
      <c r="B266" s="5" t="s">
        <v>1280</v>
      </c>
      <c r="C266" s="2" t="s">
        <v>1684</v>
      </c>
      <c r="D266" s="2" t="s">
        <v>131</v>
      </c>
      <c r="E266" s="42">
        <v>2.36</v>
      </c>
      <c r="F266" s="5" t="s">
        <v>1360</v>
      </c>
    </row>
    <row r="267" spans="1:6" ht="21" customHeight="1" x14ac:dyDescent="0.35">
      <c r="A267" s="238"/>
      <c r="B267" s="197" t="s">
        <v>1281</v>
      </c>
      <c r="C267" s="104" t="s">
        <v>1685</v>
      </c>
      <c r="D267" s="104" t="s">
        <v>134</v>
      </c>
      <c r="E267" s="112">
        <v>1.73</v>
      </c>
      <c r="F267" s="197" t="s">
        <v>1365</v>
      </c>
    </row>
    <row r="268" spans="1:6" ht="21" customHeight="1" x14ac:dyDescent="0.35">
      <c r="A268" s="240"/>
      <c r="B268" s="5" t="s">
        <v>1282</v>
      </c>
      <c r="C268" s="2" t="s">
        <v>1686</v>
      </c>
      <c r="D268" s="2" t="s">
        <v>131</v>
      </c>
      <c r="E268" s="42">
        <v>3.02</v>
      </c>
      <c r="F268" s="5" t="s">
        <v>1368</v>
      </c>
    </row>
    <row r="269" spans="1:6" ht="21" customHeight="1" x14ac:dyDescent="0.35">
      <c r="A269" s="238"/>
      <c r="B269" s="197" t="s">
        <v>1283</v>
      </c>
      <c r="C269" s="104" t="s">
        <v>1687</v>
      </c>
      <c r="D269" s="104" t="s">
        <v>133</v>
      </c>
      <c r="E269" s="112">
        <v>0.42</v>
      </c>
      <c r="F269" s="197" t="s">
        <v>1368</v>
      </c>
    </row>
    <row r="270" spans="1:6" ht="21" customHeight="1" x14ac:dyDescent="0.35">
      <c r="A270" s="240"/>
      <c r="B270" s="5" t="s">
        <v>1688</v>
      </c>
      <c r="C270" s="2" t="s">
        <v>1689</v>
      </c>
      <c r="D270" s="2" t="s">
        <v>132</v>
      </c>
      <c r="E270" s="42">
        <v>1.04</v>
      </c>
      <c r="F270" s="5" t="s">
        <v>1385</v>
      </c>
    </row>
    <row r="271" spans="1:6" ht="21" customHeight="1" x14ac:dyDescent="0.35">
      <c r="A271" s="238"/>
      <c r="B271" s="197" t="s">
        <v>1690</v>
      </c>
      <c r="C271" s="104" t="s">
        <v>1691</v>
      </c>
      <c r="D271" s="104" t="s">
        <v>132</v>
      </c>
      <c r="E271" s="112">
        <v>1.1200000000000001</v>
      </c>
      <c r="F271" s="197" t="s">
        <v>1370</v>
      </c>
    </row>
    <row r="272" spans="1:6" ht="21" customHeight="1" x14ac:dyDescent="0.35">
      <c r="A272" s="240"/>
      <c r="B272" s="5" t="s">
        <v>1284</v>
      </c>
      <c r="C272" s="2" t="s">
        <v>1692</v>
      </c>
      <c r="D272" s="2" t="s">
        <v>132</v>
      </c>
      <c r="E272" s="42">
        <v>0.85</v>
      </c>
      <c r="F272" s="5" t="s">
        <v>1477</v>
      </c>
    </row>
    <row r="273" spans="1:6" ht="21" customHeight="1" x14ac:dyDescent="0.35">
      <c r="A273" s="238"/>
      <c r="B273" s="197" t="s">
        <v>1326</v>
      </c>
      <c r="C273" s="104" t="s">
        <v>1693</v>
      </c>
      <c r="D273" s="104" t="s">
        <v>133</v>
      </c>
      <c r="E273" s="112">
        <v>0.56999999999999995</v>
      </c>
      <c r="F273" s="197" t="s">
        <v>1395</v>
      </c>
    </row>
    <row r="274" spans="1:6" ht="21" customHeight="1" x14ac:dyDescent="0.35">
      <c r="A274" s="240" t="s">
        <v>1851</v>
      </c>
      <c r="B274" s="5" t="s">
        <v>1847</v>
      </c>
      <c r="C274" s="2" t="s">
        <v>1848</v>
      </c>
      <c r="D274" s="2" t="s">
        <v>133</v>
      </c>
      <c r="E274" s="42">
        <v>0.57999999999999996</v>
      </c>
      <c r="F274" s="5" t="s">
        <v>1370</v>
      </c>
    </row>
    <row r="275" spans="1:6" ht="21" customHeight="1" x14ac:dyDescent="0.35">
      <c r="A275" s="238"/>
      <c r="B275" s="197" t="s">
        <v>1694</v>
      </c>
      <c r="C275" s="104" t="s">
        <v>1695</v>
      </c>
      <c r="D275" s="104" t="s">
        <v>133</v>
      </c>
      <c r="E275" s="112">
        <v>0.72</v>
      </c>
      <c r="F275" s="197" t="s">
        <v>1363</v>
      </c>
    </row>
    <row r="276" spans="1:6" ht="21" customHeight="1" x14ac:dyDescent="0.35">
      <c r="A276" s="240"/>
      <c r="B276" s="5" t="s">
        <v>1285</v>
      </c>
      <c r="C276" s="2" t="s">
        <v>1696</v>
      </c>
      <c r="D276" s="2" t="s">
        <v>132</v>
      </c>
      <c r="E276" s="42">
        <v>0.87</v>
      </c>
      <c r="F276" s="5" t="s">
        <v>1392</v>
      </c>
    </row>
    <row r="277" spans="1:6" ht="21" customHeight="1" x14ac:dyDescent="0.35">
      <c r="A277" s="238"/>
      <c r="B277" s="197" t="s">
        <v>1286</v>
      </c>
      <c r="C277" s="104" t="s">
        <v>1697</v>
      </c>
      <c r="D277" s="104" t="s">
        <v>132</v>
      </c>
      <c r="E277" s="112">
        <v>1.55</v>
      </c>
      <c r="F277" s="197" t="s">
        <v>1365</v>
      </c>
    </row>
    <row r="278" spans="1:6" ht="21" customHeight="1" x14ac:dyDescent="0.35">
      <c r="A278" s="240"/>
      <c r="B278" s="5" t="s">
        <v>1698</v>
      </c>
      <c r="C278" s="2" t="s">
        <v>1699</v>
      </c>
      <c r="D278" s="2" t="s">
        <v>133</v>
      </c>
      <c r="E278" s="42">
        <v>0.31</v>
      </c>
      <c r="F278" s="5" t="s">
        <v>1382</v>
      </c>
    </row>
    <row r="279" spans="1:6" ht="21" customHeight="1" x14ac:dyDescent="0.35">
      <c r="A279" s="238"/>
      <c r="B279" s="197" t="s">
        <v>1700</v>
      </c>
      <c r="C279" s="104" t="s">
        <v>1701</v>
      </c>
      <c r="D279" s="104" t="s">
        <v>132</v>
      </c>
      <c r="E279" s="112">
        <v>1.17</v>
      </c>
      <c r="F279" s="197" t="s">
        <v>1423</v>
      </c>
    </row>
    <row r="280" spans="1:6" ht="21" customHeight="1" x14ac:dyDescent="0.35">
      <c r="A280" s="240"/>
      <c r="B280" s="5" t="s">
        <v>1702</v>
      </c>
      <c r="C280" s="2" t="s">
        <v>1703</v>
      </c>
      <c r="D280" s="2" t="s">
        <v>133</v>
      </c>
      <c r="E280" s="42">
        <v>0.6</v>
      </c>
      <c r="F280" s="5" t="s">
        <v>1363</v>
      </c>
    </row>
    <row r="281" spans="1:6" ht="21" customHeight="1" x14ac:dyDescent="0.35">
      <c r="A281" s="238"/>
      <c r="B281" s="197" t="s">
        <v>1287</v>
      </c>
      <c r="C281" s="104" t="s">
        <v>1704</v>
      </c>
      <c r="D281" s="104" t="s">
        <v>133</v>
      </c>
      <c r="E281" s="112">
        <v>0.56000000000000005</v>
      </c>
      <c r="F281" s="197" t="s">
        <v>1342</v>
      </c>
    </row>
    <row r="282" spans="1:6" ht="21" customHeight="1" x14ac:dyDescent="0.35">
      <c r="A282" s="240"/>
      <c r="B282" s="5" t="s">
        <v>1816</v>
      </c>
      <c r="C282" s="2" t="s">
        <v>1817</v>
      </c>
      <c r="D282" s="2" t="s">
        <v>132</v>
      </c>
      <c r="E282" s="42">
        <v>1.1499999999999999</v>
      </c>
      <c r="F282" s="5" t="s">
        <v>1423</v>
      </c>
    </row>
    <row r="283" spans="1:6" ht="21" customHeight="1" x14ac:dyDescent="0.35">
      <c r="A283" s="238"/>
      <c r="B283" s="197" t="s">
        <v>1330</v>
      </c>
      <c r="C283" s="104" t="s">
        <v>1705</v>
      </c>
      <c r="D283" s="104" t="s">
        <v>132</v>
      </c>
      <c r="E283" s="112">
        <v>1.05</v>
      </c>
      <c r="F283" s="197" t="s">
        <v>1375</v>
      </c>
    </row>
    <row r="284" spans="1:6" ht="21" customHeight="1" x14ac:dyDescent="0.35">
      <c r="A284" s="240"/>
      <c r="B284" s="5" t="s">
        <v>1706</v>
      </c>
      <c r="C284" s="2" t="s">
        <v>1707</v>
      </c>
      <c r="D284" s="2" t="s">
        <v>131</v>
      </c>
      <c r="E284" s="42">
        <v>2.7</v>
      </c>
      <c r="F284" s="5" t="s">
        <v>1356</v>
      </c>
    </row>
    <row r="285" spans="1:6" ht="21" customHeight="1" x14ac:dyDescent="0.35">
      <c r="A285" s="238"/>
      <c r="B285" s="197" t="s">
        <v>1334</v>
      </c>
      <c r="C285" s="104" t="s">
        <v>1708</v>
      </c>
      <c r="D285" s="104" t="s">
        <v>133</v>
      </c>
      <c r="E285" s="112">
        <v>0.52</v>
      </c>
      <c r="F285" s="197" t="s">
        <v>1347</v>
      </c>
    </row>
    <row r="286" spans="1:6" ht="21" customHeight="1" x14ac:dyDescent="0.35">
      <c r="A286" s="240"/>
      <c r="B286" s="5" t="s">
        <v>1288</v>
      </c>
      <c r="C286" s="2" t="s">
        <v>1709</v>
      </c>
      <c r="D286" s="2" t="s">
        <v>132</v>
      </c>
      <c r="E286" s="42">
        <v>1.1100000000000001</v>
      </c>
      <c r="F286" s="5" t="s">
        <v>1349</v>
      </c>
    </row>
    <row r="287" spans="1:6" ht="21" customHeight="1" x14ac:dyDescent="0.35">
      <c r="A287" s="238"/>
      <c r="B287" s="197" t="s">
        <v>1289</v>
      </c>
      <c r="C287" s="104" t="s">
        <v>1710</v>
      </c>
      <c r="D287" s="104" t="s">
        <v>132</v>
      </c>
      <c r="E287" s="112">
        <v>1.23</v>
      </c>
      <c r="F287" s="197" t="s">
        <v>1344</v>
      </c>
    </row>
    <row r="288" spans="1:6" ht="21" customHeight="1" x14ac:dyDescent="0.35">
      <c r="A288" s="238"/>
      <c r="B288" s="197" t="s">
        <v>1711</v>
      </c>
      <c r="C288" s="104" t="s">
        <v>1712</v>
      </c>
      <c r="D288" s="104" t="s">
        <v>132</v>
      </c>
      <c r="E288" s="112">
        <v>0.98</v>
      </c>
      <c r="F288" s="197" t="s">
        <v>1395</v>
      </c>
    </row>
    <row r="289" spans="1:6" ht="21" customHeight="1" x14ac:dyDescent="0.35">
      <c r="A289" s="240"/>
      <c r="B289" s="5" t="s">
        <v>1713</v>
      </c>
      <c r="C289" s="2" t="s">
        <v>1714</v>
      </c>
      <c r="D289" s="2" t="s">
        <v>133</v>
      </c>
      <c r="E289" s="42">
        <v>0.3</v>
      </c>
      <c r="F289" s="5" t="s">
        <v>1342</v>
      </c>
    </row>
    <row r="290" spans="1:6" ht="21" customHeight="1" x14ac:dyDescent="0.35">
      <c r="A290" s="238"/>
      <c r="B290" s="197" t="s">
        <v>1715</v>
      </c>
      <c r="C290" s="104" t="s">
        <v>1716</v>
      </c>
      <c r="D290" s="104" t="s">
        <v>133</v>
      </c>
      <c r="E290" s="112">
        <v>0.45</v>
      </c>
      <c r="F290" s="197" t="s">
        <v>1363</v>
      </c>
    </row>
    <row r="291" spans="1:6" ht="21" customHeight="1" x14ac:dyDescent="0.35">
      <c r="A291" s="240"/>
      <c r="B291" s="5" t="s">
        <v>1290</v>
      </c>
      <c r="C291" s="2" t="s">
        <v>1717</v>
      </c>
      <c r="D291" s="2" t="s">
        <v>132</v>
      </c>
      <c r="E291" s="42">
        <v>1.18</v>
      </c>
      <c r="F291" s="5" t="s">
        <v>1360</v>
      </c>
    </row>
    <row r="292" spans="1:6" ht="21" customHeight="1" x14ac:dyDescent="0.35">
      <c r="A292" s="238"/>
      <c r="B292" s="197" t="s">
        <v>1718</v>
      </c>
      <c r="C292" s="104" t="s">
        <v>1719</v>
      </c>
      <c r="D292" s="104" t="s">
        <v>131</v>
      </c>
      <c r="E292" s="112">
        <v>2.77</v>
      </c>
      <c r="F292" s="197" t="s">
        <v>1358</v>
      </c>
    </row>
    <row r="293" spans="1:6" ht="21" customHeight="1" x14ac:dyDescent="0.35">
      <c r="A293" s="240"/>
      <c r="B293" s="5" t="s">
        <v>1291</v>
      </c>
      <c r="C293" s="2" t="s">
        <v>1720</v>
      </c>
      <c r="D293" s="2" t="s">
        <v>132</v>
      </c>
      <c r="E293" s="42">
        <v>0.94</v>
      </c>
      <c r="F293" s="5" t="s">
        <v>1349</v>
      </c>
    </row>
    <row r="294" spans="1:6" ht="21" customHeight="1" x14ac:dyDescent="0.35">
      <c r="A294" s="238"/>
      <c r="B294" s="197" t="s">
        <v>1336</v>
      </c>
      <c r="C294" s="104" t="s">
        <v>1721</v>
      </c>
      <c r="D294" s="104" t="s">
        <v>133</v>
      </c>
      <c r="E294" s="112">
        <v>0.5</v>
      </c>
      <c r="F294" s="197" t="s">
        <v>1353</v>
      </c>
    </row>
    <row r="295" spans="1:6" ht="21" customHeight="1" x14ac:dyDescent="0.35">
      <c r="A295" s="240"/>
      <c r="B295" s="5" t="s">
        <v>1292</v>
      </c>
      <c r="C295" s="2" t="s">
        <v>1722</v>
      </c>
      <c r="D295" s="2" t="s">
        <v>133</v>
      </c>
      <c r="E295" s="42">
        <v>0.61</v>
      </c>
      <c r="F295" s="5" t="s">
        <v>1360</v>
      </c>
    </row>
    <row r="296" spans="1:6" ht="21" customHeight="1" x14ac:dyDescent="0.35">
      <c r="A296" s="238"/>
      <c r="B296" s="197" t="s">
        <v>1723</v>
      </c>
      <c r="C296" s="104" t="s">
        <v>1724</v>
      </c>
      <c r="D296" s="104" t="s">
        <v>132</v>
      </c>
      <c r="E296" s="112">
        <v>0.83</v>
      </c>
      <c r="F296" s="197" t="s">
        <v>1395</v>
      </c>
    </row>
    <row r="297" spans="1:6" ht="21" customHeight="1" x14ac:dyDescent="0.35">
      <c r="A297" s="240"/>
      <c r="B297" s="5" t="s">
        <v>1293</v>
      </c>
      <c r="C297" s="2" t="s">
        <v>1725</v>
      </c>
      <c r="D297" s="2" t="s">
        <v>133</v>
      </c>
      <c r="E297" s="42">
        <v>0.72</v>
      </c>
      <c r="F297" s="5" t="s">
        <v>1365</v>
      </c>
    </row>
    <row r="298" spans="1:6" ht="21" customHeight="1" x14ac:dyDescent="0.35">
      <c r="A298" s="238"/>
      <c r="B298" s="197" t="s">
        <v>1294</v>
      </c>
      <c r="C298" s="104" t="s">
        <v>1726</v>
      </c>
      <c r="D298" s="104" t="s">
        <v>133</v>
      </c>
      <c r="E298" s="112">
        <v>0.36</v>
      </c>
      <c r="F298" s="197" t="s">
        <v>1365</v>
      </c>
    </row>
    <row r="299" spans="1:6" ht="21" customHeight="1" x14ac:dyDescent="0.35">
      <c r="A299" s="240"/>
      <c r="B299" s="5" t="s">
        <v>1323</v>
      </c>
      <c r="C299" s="2" t="s">
        <v>1727</v>
      </c>
      <c r="D299" s="2" t="s">
        <v>132</v>
      </c>
      <c r="E299" s="42">
        <v>1.1599999999999999</v>
      </c>
      <c r="F299" s="5" t="s">
        <v>1358</v>
      </c>
    </row>
    <row r="300" spans="1:6" ht="21" customHeight="1" x14ac:dyDescent="0.35">
      <c r="A300" s="238"/>
      <c r="B300" s="197" t="s">
        <v>1295</v>
      </c>
      <c r="C300" s="104" t="s">
        <v>1728</v>
      </c>
      <c r="D300" s="104" t="s">
        <v>132</v>
      </c>
      <c r="E300" s="112">
        <v>1.51</v>
      </c>
      <c r="F300" s="197" t="s">
        <v>1353</v>
      </c>
    </row>
    <row r="301" spans="1:6" ht="21" customHeight="1" x14ac:dyDescent="0.35">
      <c r="A301" s="240"/>
      <c r="B301" s="5" t="s">
        <v>1296</v>
      </c>
      <c r="C301" s="2" t="s">
        <v>1729</v>
      </c>
      <c r="D301" s="2" t="s">
        <v>134</v>
      </c>
      <c r="E301" s="42">
        <v>1.48</v>
      </c>
      <c r="F301" s="5" t="s">
        <v>1349</v>
      </c>
    </row>
    <row r="302" spans="1:6" ht="21" customHeight="1" x14ac:dyDescent="0.35">
      <c r="A302" s="238"/>
      <c r="B302" s="197" t="s">
        <v>1730</v>
      </c>
      <c r="C302" s="104" t="s">
        <v>1731</v>
      </c>
      <c r="D302" s="104" t="s">
        <v>132</v>
      </c>
      <c r="E302" s="112">
        <v>0.8</v>
      </c>
      <c r="F302" s="5" t="s">
        <v>1360</v>
      </c>
    </row>
    <row r="303" spans="1:6" ht="21" customHeight="1" x14ac:dyDescent="0.35">
      <c r="A303" s="240"/>
      <c r="B303" s="5" t="s">
        <v>1297</v>
      </c>
      <c r="C303" s="2" t="s">
        <v>1732</v>
      </c>
      <c r="D303" s="2" t="s">
        <v>132</v>
      </c>
      <c r="E303" s="42">
        <v>1.03</v>
      </c>
      <c r="F303" s="5" t="s">
        <v>1351</v>
      </c>
    </row>
    <row r="304" spans="1:6" ht="21" customHeight="1" x14ac:dyDescent="0.35">
      <c r="A304" s="238"/>
      <c r="B304" s="197" t="s">
        <v>1298</v>
      </c>
      <c r="C304" s="104" t="s">
        <v>1733</v>
      </c>
      <c r="D304" s="104" t="s">
        <v>131</v>
      </c>
      <c r="E304" s="112">
        <v>2.25</v>
      </c>
      <c r="F304" s="197" t="s">
        <v>1349</v>
      </c>
    </row>
    <row r="305" spans="1:6" ht="21" customHeight="1" x14ac:dyDescent="0.35">
      <c r="A305" s="240" t="s">
        <v>1851</v>
      </c>
      <c r="B305" s="5" t="s">
        <v>1849</v>
      </c>
      <c r="C305" s="2" t="s">
        <v>1850</v>
      </c>
      <c r="D305" s="2" t="s">
        <v>133</v>
      </c>
      <c r="E305" s="42">
        <v>0.4</v>
      </c>
      <c r="F305" s="5" t="s">
        <v>1360</v>
      </c>
    </row>
    <row r="306" spans="1:6" ht="21" customHeight="1" x14ac:dyDescent="0.35">
      <c r="A306" s="238"/>
      <c r="B306" s="197" t="s">
        <v>1734</v>
      </c>
      <c r="C306" s="104" t="s">
        <v>1735</v>
      </c>
      <c r="D306" s="104" t="s">
        <v>133</v>
      </c>
      <c r="E306" s="112">
        <v>0.69</v>
      </c>
      <c r="F306" s="197" t="s">
        <v>1365</v>
      </c>
    </row>
    <row r="307" spans="1:6" ht="21" customHeight="1" x14ac:dyDescent="0.35">
      <c r="A307" s="240"/>
      <c r="B307" s="5" t="s">
        <v>1736</v>
      </c>
      <c r="C307" s="2" t="s">
        <v>1737</v>
      </c>
      <c r="D307" s="2" t="s">
        <v>133</v>
      </c>
      <c r="E307" s="42">
        <v>0.76</v>
      </c>
      <c r="F307" s="5" t="s">
        <v>1349</v>
      </c>
    </row>
    <row r="308" spans="1:6" ht="21" customHeight="1" x14ac:dyDescent="0.35">
      <c r="A308" s="238"/>
      <c r="B308" s="197" t="s">
        <v>1299</v>
      </c>
      <c r="C308" s="104" t="s">
        <v>1738</v>
      </c>
      <c r="D308" s="104" t="s">
        <v>132</v>
      </c>
      <c r="E308" s="112">
        <v>0.83</v>
      </c>
      <c r="F308" s="197" t="s">
        <v>1349</v>
      </c>
    </row>
    <row r="309" spans="1:6" ht="21" customHeight="1" x14ac:dyDescent="0.35">
      <c r="A309" s="240"/>
      <c r="B309" s="5" t="s">
        <v>1300</v>
      </c>
      <c r="C309" s="2" t="s">
        <v>1739</v>
      </c>
      <c r="D309" s="2" t="s">
        <v>133</v>
      </c>
      <c r="E309" s="42">
        <v>0.53</v>
      </c>
      <c r="F309" s="5" t="s">
        <v>1382</v>
      </c>
    </row>
    <row r="310" spans="1:6" ht="21" customHeight="1" x14ac:dyDescent="0.35">
      <c r="A310" s="238"/>
      <c r="B310" s="197" t="s">
        <v>1301</v>
      </c>
      <c r="C310" s="104" t="s">
        <v>1740</v>
      </c>
      <c r="D310" s="104" t="s">
        <v>132</v>
      </c>
      <c r="E310" s="112">
        <v>1.06</v>
      </c>
      <c r="F310" s="197" t="s">
        <v>1477</v>
      </c>
    </row>
    <row r="311" spans="1:6" ht="21" customHeight="1" x14ac:dyDescent="0.35">
      <c r="A311" s="241" t="s">
        <v>1823</v>
      </c>
      <c r="B311" s="227" t="s">
        <v>1868</v>
      </c>
      <c r="C311" s="225" t="s">
        <v>1869</v>
      </c>
      <c r="D311" s="225" t="s">
        <v>133</v>
      </c>
      <c r="E311" s="235">
        <v>0.7</v>
      </c>
      <c r="F311" s="227" t="s">
        <v>1344</v>
      </c>
    </row>
    <row r="312" spans="1:6" ht="21" customHeight="1" x14ac:dyDescent="0.35">
      <c r="A312" s="240"/>
      <c r="B312" s="5" t="s">
        <v>1741</v>
      </c>
      <c r="C312" s="2" t="s">
        <v>1742</v>
      </c>
      <c r="D312" s="2" t="s">
        <v>131</v>
      </c>
      <c r="E312" s="42">
        <v>2.73</v>
      </c>
      <c r="F312" s="5" t="s">
        <v>1351</v>
      </c>
    </row>
    <row r="313" spans="1:6" ht="21" customHeight="1" x14ac:dyDescent="0.35">
      <c r="A313" s="238"/>
      <c r="B313" s="197" t="s">
        <v>1325</v>
      </c>
      <c r="C313" s="104" t="s">
        <v>1743</v>
      </c>
      <c r="D313" s="104" t="s">
        <v>133</v>
      </c>
      <c r="E313" s="112">
        <v>0.75</v>
      </c>
      <c r="F313" s="197" t="s">
        <v>1358</v>
      </c>
    </row>
    <row r="314" spans="1:6" ht="21" customHeight="1" x14ac:dyDescent="0.35">
      <c r="A314" s="240"/>
      <c r="B314" s="5" t="s">
        <v>1302</v>
      </c>
      <c r="C314" s="2" t="s">
        <v>1744</v>
      </c>
      <c r="D314" s="2" t="s">
        <v>132</v>
      </c>
      <c r="E314" s="42">
        <v>1.54</v>
      </c>
      <c r="F314" s="5" t="s">
        <v>1382</v>
      </c>
    </row>
    <row r="315" spans="1:6" ht="21" customHeight="1" x14ac:dyDescent="0.35">
      <c r="A315" s="238"/>
      <c r="B315" s="197" t="s">
        <v>1745</v>
      </c>
      <c r="C315" s="104" t="s">
        <v>1746</v>
      </c>
      <c r="D315" s="104" t="s">
        <v>132</v>
      </c>
      <c r="E315" s="112">
        <v>1.1100000000000001</v>
      </c>
      <c r="F315" s="197" t="s">
        <v>1363</v>
      </c>
    </row>
    <row r="316" spans="1:6" ht="21" customHeight="1" x14ac:dyDescent="0.35">
      <c r="A316" s="240"/>
      <c r="B316" s="5" t="s">
        <v>1303</v>
      </c>
      <c r="C316" s="2" t="s">
        <v>1747</v>
      </c>
      <c r="D316" s="2" t="s">
        <v>132</v>
      </c>
      <c r="E316" s="42">
        <v>0.99</v>
      </c>
      <c r="F316" s="5" t="s">
        <v>1387</v>
      </c>
    </row>
    <row r="317" spans="1:6" ht="21" customHeight="1" x14ac:dyDescent="0.35">
      <c r="A317" s="238"/>
      <c r="B317" s="197" t="s">
        <v>1748</v>
      </c>
      <c r="C317" s="104" t="s">
        <v>1749</v>
      </c>
      <c r="D317" s="104" t="s">
        <v>133</v>
      </c>
      <c r="E317" s="112">
        <v>0.6</v>
      </c>
      <c r="F317" s="197" t="s">
        <v>1347</v>
      </c>
    </row>
    <row r="318" spans="1:6" ht="21" customHeight="1" x14ac:dyDescent="0.35">
      <c r="A318" s="240"/>
      <c r="B318" s="5" t="s">
        <v>1750</v>
      </c>
      <c r="C318" s="2" t="s">
        <v>1751</v>
      </c>
      <c r="D318" s="2" t="s">
        <v>133</v>
      </c>
      <c r="E318" s="42">
        <v>0.4</v>
      </c>
      <c r="F318" s="5" t="s">
        <v>1382</v>
      </c>
    </row>
    <row r="319" spans="1:6" ht="21" customHeight="1" x14ac:dyDescent="0.35">
      <c r="A319" s="238"/>
      <c r="B319" s="197" t="s">
        <v>1304</v>
      </c>
      <c r="C319" s="104" t="s">
        <v>1752</v>
      </c>
      <c r="D319" s="104" t="s">
        <v>132</v>
      </c>
      <c r="E319" s="112">
        <v>1.1499999999999999</v>
      </c>
      <c r="F319" s="197" t="s">
        <v>1477</v>
      </c>
    </row>
    <row r="320" spans="1:6" ht="21" customHeight="1" x14ac:dyDescent="0.35">
      <c r="A320" s="240"/>
      <c r="B320" s="5" t="s">
        <v>1753</v>
      </c>
      <c r="C320" s="2" t="s">
        <v>1754</v>
      </c>
      <c r="D320" s="2" t="s">
        <v>133</v>
      </c>
      <c r="E320" s="42">
        <v>0.52</v>
      </c>
      <c r="F320" s="5" t="s">
        <v>1392</v>
      </c>
    </row>
    <row r="321" spans="1:6" ht="21" customHeight="1" x14ac:dyDescent="0.35">
      <c r="A321" s="238"/>
      <c r="B321" s="197" t="s">
        <v>1305</v>
      </c>
      <c r="C321" s="104" t="s">
        <v>1755</v>
      </c>
      <c r="D321" s="104" t="s">
        <v>133</v>
      </c>
      <c r="E321" s="112">
        <v>0.82</v>
      </c>
      <c r="F321" s="197" t="s">
        <v>1813</v>
      </c>
    </row>
    <row r="322" spans="1:6" ht="21" customHeight="1" x14ac:dyDescent="0.35">
      <c r="A322" s="240"/>
      <c r="B322" s="5" t="s">
        <v>1306</v>
      </c>
      <c r="C322" s="2" t="s">
        <v>1756</v>
      </c>
      <c r="D322" s="2" t="s">
        <v>132</v>
      </c>
      <c r="E322" s="42">
        <v>1.28</v>
      </c>
      <c r="F322" s="5" t="s">
        <v>1385</v>
      </c>
    </row>
    <row r="323" spans="1:6" ht="21" customHeight="1" x14ac:dyDescent="0.35">
      <c r="A323" s="238"/>
      <c r="B323" s="197" t="s">
        <v>1757</v>
      </c>
      <c r="C323" s="104" t="s">
        <v>1758</v>
      </c>
      <c r="D323" s="104" t="s">
        <v>133</v>
      </c>
      <c r="E323" s="112">
        <v>0.51</v>
      </c>
      <c r="F323" s="197" t="s">
        <v>1363</v>
      </c>
    </row>
    <row r="324" spans="1:6" ht="21" customHeight="1" x14ac:dyDescent="0.35">
      <c r="A324" s="240"/>
      <c r="B324" s="5" t="s">
        <v>1759</v>
      </c>
      <c r="C324" s="2" t="s">
        <v>1760</v>
      </c>
      <c r="D324" s="2" t="s">
        <v>133</v>
      </c>
      <c r="E324" s="42">
        <v>0.69</v>
      </c>
      <c r="F324" s="5" t="s">
        <v>1349</v>
      </c>
    </row>
    <row r="325" spans="1:6" ht="21" customHeight="1" x14ac:dyDescent="0.35">
      <c r="A325" s="238"/>
      <c r="B325" s="197" t="s">
        <v>1307</v>
      </c>
      <c r="C325" s="104" t="s">
        <v>1761</v>
      </c>
      <c r="D325" s="104" t="s">
        <v>132</v>
      </c>
      <c r="E325" s="112">
        <v>1.33</v>
      </c>
      <c r="F325" s="197" t="s">
        <v>1375</v>
      </c>
    </row>
    <row r="326" spans="1:6" ht="21" customHeight="1" x14ac:dyDescent="0.35">
      <c r="A326" s="240"/>
      <c r="B326" s="5" t="s">
        <v>1762</v>
      </c>
      <c r="C326" s="2" t="s">
        <v>1763</v>
      </c>
      <c r="D326" s="2" t="s">
        <v>132</v>
      </c>
      <c r="E326" s="42">
        <v>0.99</v>
      </c>
      <c r="F326" s="5" t="s">
        <v>1353</v>
      </c>
    </row>
    <row r="327" spans="1:6" ht="21" customHeight="1" x14ac:dyDescent="0.35">
      <c r="A327" s="238"/>
      <c r="B327" s="197" t="s">
        <v>1764</v>
      </c>
      <c r="C327" s="104" t="s">
        <v>1765</v>
      </c>
      <c r="D327" s="104" t="s">
        <v>133</v>
      </c>
      <c r="E327" s="112">
        <v>0.45</v>
      </c>
      <c r="F327" s="197" t="s">
        <v>1351</v>
      </c>
    </row>
    <row r="328" spans="1:6" ht="21" customHeight="1" x14ac:dyDescent="0.35">
      <c r="A328" s="240"/>
      <c r="B328" s="5" t="s">
        <v>1766</v>
      </c>
      <c r="C328" s="2" t="s">
        <v>1767</v>
      </c>
      <c r="D328" s="2" t="s">
        <v>132</v>
      </c>
      <c r="E328" s="42">
        <v>1.04</v>
      </c>
      <c r="F328" s="5" t="s">
        <v>1387</v>
      </c>
    </row>
    <row r="329" spans="1:6" ht="21" customHeight="1" x14ac:dyDescent="0.35">
      <c r="A329" s="238"/>
      <c r="B329" s="197" t="s">
        <v>1308</v>
      </c>
      <c r="C329" s="104" t="s">
        <v>1768</v>
      </c>
      <c r="D329" s="104" t="s">
        <v>133</v>
      </c>
      <c r="E329" s="112">
        <v>0.86</v>
      </c>
      <c r="F329" s="197" t="s">
        <v>1353</v>
      </c>
    </row>
    <row r="330" spans="1:6" ht="21" customHeight="1" x14ac:dyDescent="0.35">
      <c r="A330" s="240"/>
      <c r="B330" s="5" t="s">
        <v>1769</v>
      </c>
      <c r="C330" s="2" t="s">
        <v>1770</v>
      </c>
      <c r="D330" s="2" t="s">
        <v>134</v>
      </c>
      <c r="E330" s="42">
        <v>1.57</v>
      </c>
      <c r="F330" s="5" t="s">
        <v>1340</v>
      </c>
    </row>
    <row r="331" spans="1:6" ht="21" customHeight="1" x14ac:dyDescent="0.35">
      <c r="A331" s="238"/>
      <c r="B331" s="197" t="s">
        <v>1771</v>
      </c>
      <c r="C331" s="104" t="s">
        <v>1772</v>
      </c>
      <c r="D331" s="104" t="s">
        <v>134</v>
      </c>
      <c r="E331" s="112">
        <v>1.42</v>
      </c>
      <c r="F331" s="197" t="s">
        <v>1375</v>
      </c>
    </row>
    <row r="332" spans="1:6" ht="21" customHeight="1" x14ac:dyDescent="0.35">
      <c r="A332" s="240"/>
      <c r="B332" s="5" t="s">
        <v>1773</v>
      </c>
      <c r="C332" s="2" t="s">
        <v>1774</v>
      </c>
      <c r="D332" s="2" t="s">
        <v>134</v>
      </c>
      <c r="E332" s="42">
        <v>1.56</v>
      </c>
      <c r="F332" s="5" t="s">
        <v>1351</v>
      </c>
    </row>
    <row r="333" spans="1:6" ht="21" customHeight="1" x14ac:dyDescent="0.35">
      <c r="A333" s="238"/>
      <c r="B333" s="197" t="s">
        <v>1775</v>
      </c>
      <c r="C333" s="104" t="s">
        <v>1776</v>
      </c>
      <c r="D333" s="104" t="s">
        <v>132</v>
      </c>
      <c r="E333" s="112">
        <v>0.95</v>
      </c>
      <c r="F333" s="197" t="s">
        <v>1370</v>
      </c>
    </row>
    <row r="334" spans="1:6" ht="21" customHeight="1" x14ac:dyDescent="0.35">
      <c r="A334" s="238"/>
      <c r="B334" s="197" t="s">
        <v>1309</v>
      </c>
      <c r="C334" s="104" t="s">
        <v>1777</v>
      </c>
      <c r="D334" s="104" t="s">
        <v>133</v>
      </c>
      <c r="E334" s="112">
        <v>0.48</v>
      </c>
      <c r="F334" s="197" t="s">
        <v>1347</v>
      </c>
    </row>
    <row r="335" spans="1:6" ht="21" customHeight="1" x14ac:dyDescent="0.35">
      <c r="A335" s="240"/>
      <c r="B335" s="5" t="s">
        <v>1778</v>
      </c>
      <c r="C335" s="2" t="s">
        <v>1779</v>
      </c>
      <c r="D335" s="2" t="s">
        <v>133</v>
      </c>
      <c r="E335" s="42">
        <v>0.4</v>
      </c>
      <c r="F335" s="5" t="s">
        <v>1365</v>
      </c>
    </row>
    <row r="336" spans="1:6" ht="21" customHeight="1" x14ac:dyDescent="0.35">
      <c r="A336" s="238"/>
      <c r="B336" s="197" t="s">
        <v>1780</v>
      </c>
      <c r="C336" s="104" t="s">
        <v>1781</v>
      </c>
      <c r="D336" s="104" t="s">
        <v>132</v>
      </c>
      <c r="E336" s="112">
        <v>1.1599999999999999</v>
      </c>
      <c r="F336" s="197" t="s">
        <v>1360</v>
      </c>
    </row>
    <row r="337" spans="1:6" ht="21" customHeight="1" x14ac:dyDescent="0.35">
      <c r="A337" s="240"/>
      <c r="B337" s="5" t="s">
        <v>1310</v>
      </c>
      <c r="C337" s="2" t="s">
        <v>1782</v>
      </c>
      <c r="D337" s="2" t="s">
        <v>132</v>
      </c>
      <c r="E337" s="42">
        <v>1.1299999999999999</v>
      </c>
      <c r="F337" s="5" t="s">
        <v>1351</v>
      </c>
    </row>
    <row r="338" spans="1:6" ht="21" customHeight="1" x14ac:dyDescent="0.35">
      <c r="A338" s="238"/>
      <c r="B338" s="197" t="s">
        <v>1783</v>
      </c>
      <c r="C338" s="104" t="s">
        <v>1784</v>
      </c>
      <c r="D338" s="104" t="s">
        <v>133</v>
      </c>
      <c r="E338" s="112">
        <v>0.36</v>
      </c>
      <c r="F338" s="197" t="s">
        <v>1347</v>
      </c>
    </row>
    <row r="339" spans="1:6" ht="21" customHeight="1" x14ac:dyDescent="0.35">
      <c r="A339" s="240"/>
      <c r="B339" s="5" t="s">
        <v>1785</v>
      </c>
      <c r="C339" s="2" t="s">
        <v>1786</v>
      </c>
      <c r="D339" s="2" t="s">
        <v>133</v>
      </c>
      <c r="E339" s="42">
        <v>0.6</v>
      </c>
      <c r="F339" s="5" t="s">
        <v>1363</v>
      </c>
    </row>
    <row r="340" spans="1:6" ht="21" customHeight="1" x14ac:dyDescent="0.35">
      <c r="A340" s="238"/>
      <c r="B340" s="197" t="s">
        <v>1787</v>
      </c>
      <c r="C340" s="104" t="s">
        <v>1788</v>
      </c>
      <c r="D340" s="104" t="s">
        <v>131</v>
      </c>
      <c r="E340" s="112">
        <v>2.29</v>
      </c>
      <c r="F340" s="197" t="s">
        <v>1363</v>
      </c>
    </row>
    <row r="341" spans="1:6" ht="21" customHeight="1" x14ac:dyDescent="0.35">
      <c r="A341" s="240"/>
      <c r="B341" s="5" t="s">
        <v>1311</v>
      </c>
      <c r="C341" s="2" t="s">
        <v>1789</v>
      </c>
      <c r="D341" s="2" t="s">
        <v>133</v>
      </c>
      <c r="E341" s="42">
        <v>0.51</v>
      </c>
      <c r="F341" s="5" t="s">
        <v>1382</v>
      </c>
    </row>
    <row r="342" spans="1:6" ht="21" customHeight="1" x14ac:dyDescent="0.35">
      <c r="A342" s="238"/>
      <c r="B342" s="197" t="s">
        <v>1312</v>
      </c>
      <c r="C342" s="104" t="s">
        <v>1790</v>
      </c>
      <c r="D342" s="104" t="s">
        <v>134</v>
      </c>
      <c r="E342" s="112">
        <v>1.66</v>
      </c>
      <c r="F342" s="197" t="s">
        <v>1353</v>
      </c>
    </row>
    <row r="343" spans="1:6" ht="21" customHeight="1" x14ac:dyDescent="0.35">
      <c r="A343" s="240"/>
      <c r="B343" s="5" t="s">
        <v>1791</v>
      </c>
      <c r="C343" s="2" t="s">
        <v>1792</v>
      </c>
      <c r="D343" s="2" t="s">
        <v>133</v>
      </c>
      <c r="E343" s="42">
        <v>0.66</v>
      </c>
      <c r="F343" s="5" t="s">
        <v>1353</v>
      </c>
    </row>
    <row r="344" spans="1:6" ht="21" customHeight="1" x14ac:dyDescent="0.35">
      <c r="A344" s="238"/>
      <c r="B344" s="197" t="s">
        <v>1313</v>
      </c>
      <c r="C344" s="104" t="s">
        <v>1793</v>
      </c>
      <c r="D344" s="104" t="s">
        <v>132</v>
      </c>
      <c r="E344" s="112">
        <v>1.1399999999999999</v>
      </c>
      <c r="F344" s="197" t="s">
        <v>1423</v>
      </c>
    </row>
    <row r="345" spans="1:6" ht="21" customHeight="1" x14ac:dyDescent="0.35">
      <c r="A345" s="240"/>
      <c r="B345" s="5" t="s">
        <v>1314</v>
      </c>
      <c r="C345" s="2" t="s">
        <v>1794</v>
      </c>
      <c r="D345" s="2" t="s">
        <v>133</v>
      </c>
      <c r="E345" s="42">
        <v>0.74</v>
      </c>
      <c r="F345" s="5" t="s">
        <v>1353</v>
      </c>
    </row>
    <row r="346" spans="1:6" ht="21" customHeight="1" x14ac:dyDescent="0.35">
      <c r="A346" s="238"/>
      <c r="B346" s="197" t="s">
        <v>1315</v>
      </c>
      <c r="C346" s="104" t="s">
        <v>1795</v>
      </c>
      <c r="D346" s="104" t="s">
        <v>132</v>
      </c>
      <c r="E346" s="112">
        <v>1.1100000000000001</v>
      </c>
      <c r="F346" s="197" t="s">
        <v>1392</v>
      </c>
    </row>
    <row r="347" spans="1:6" ht="21" customHeight="1" x14ac:dyDescent="0.35">
      <c r="A347" s="240"/>
      <c r="B347" s="5" t="s">
        <v>1316</v>
      </c>
      <c r="C347" s="2" t="s">
        <v>1796</v>
      </c>
      <c r="D347" s="2" t="s">
        <v>134</v>
      </c>
      <c r="E347" s="42">
        <v>2.14</v>
      </c>
      <c r="F347" s="5" t="s">
        <v>1387</v>
      </c>
    </row>
    <row r="348" spans="1:6" ht="21" customHeight="1" x14ac:dyDescent="0.35">
      <c r="A348" s="238"/>
      <c r="B348" s="197" t="s">
        <v>1335</v>
      </c>
      <c r="C348" s="104" t="s">
        <v>1797</v>
      </c>
      <c r="D348" s="104" t="s">
        <v>133</v>
      </c>
      <c r="E348" s="112">
        <v>0.67</v>
      </c>
      <c r="F348" s="197" t="s">
        <v>1344</v>
      </c>
    </row>
    <row r="349" spans="1:6" ht="21" customHeight="1" x14ac:dyDescent="0.35">
      <c r="A349" s="240"/>
      <c r="B349" s="5" t="s">
        <v>1798</v>
      </c>
      <c r="C349" s="2" t="s">
        <v>1799</v>
      </c>
      <c r="D349" s="2" t="s">
        <v>134</v>
      </c>
      <c r="E349" s="42">
        <v>1.6</v>
      </c>
      <c r="F349" s="5" t="s">
        <v>1375</v>
      </c>
    </row>
    <row r="350" spans="1:6" ht="21" customHeight="1" x14ac:dyDescent="0.35">
      <c r="A350" s="238"/>
      <c r="B350" s="197" t="s">
        <v>1800</v>
      </c>
      <c r="C350" s="104" t="s">
        <v>1801</v>
      </c>
      <c r="D350" s="104" t="s">
        <v>132</v>
      </c>
      <c r="E350" s="112">
        <v>1.06</v>
      </c>
      <c r="F350" s="197" t="s">
        <v>1395</v>
      </c>
    </row>
    <row r="351" spans="1:6" ht="21" customHeight="1" x14ac:dyDescent="0.35">
      <c r="A351" s="240"/>
      <c r="B351" s="5" t="s">
        <v>1317</v>
      </c>
      <c r="C351" s="2" t="s">
        <v>1802</v>
      </c>
      <c r="D351" s="2" t="s">
        <v>132</v>
      </c>
      <c r="E351" s="42">
        <v>1.05</v>
      </c>
      <c r="F351" s="5" t="s">
        <v>1385</v>
      </c>
    </row>
    <row r="352" spans="1:6" ht="21" customHeight="1" x14ac:dyDescent="0.35">
      <c r="A352" s="238"/>
      <c r="B352" s="197" t="s">
        <v>1318</v>
      </c>
      <c r="C352" s="104" t="s">
        <v>1803</v>
      </c>
      <c r="D352" s="104" t="s">
        <v>134</v>
      </c>
      <c r="E352" s="112">
        <v>1.69</v>
      </c>
      <c r="F352" s="197" t="s">
        <v>1387</v>
      </c>
    </row>
    <row r="353" spans="1:6" ht="21" customHeight="1" x14ac:dyDescent="0.35">
      <c r="A353" s="240"/>
      <c r="B353" s="5" t="s">
        <v>1319</v>
      </c>
      <c r="C353" s="2" t="s">
        <v>1804</v>
      </c>
      <c r="D353" s="2" t="s">
        <v>1805</v>
      </c>
      <c r="E353" s="42">
        <v>6.03</v>
      </c>
      <c r="F353" s="5" t="s">
        <v>1387</v>
      </c>
    </row>
  </sheetData>
  <mergeCells count="1">
    <mergeCell ref="A1:F1"/>
  </mergeCells>
  <phoneticPr fontId="4" type="noConversion"/>
  <pageMargins left="0.7" right="0.7" top="0.75" bottom="0.75" header="0.3" footer="0.3"/>
  <pageSetup paperSize="9" orientation="portrait" horizontalDpi="4294967293" verticalDpi="4294967293"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2">
    <tabColor theme="2" tint="-0.249977111117893"/>
  </sheetPr>
  <dimension ref="A1:D417"/>
  <sheetViews>
    <sheetView workbookViewId="0">
      <selection activeCell="I13" sqref="I13"/>
    </sheetView>
  </sheetViews>
  <sheetFormatPr baseColWidth="10" defaultColWidth="11.453125" defaultRowHeight="18.75" customHeight="1" x14ac:dyDescent="0.35"/>
  <cols>
    <col min="1" max="1" width="16.453125" style="35" customWidth="1"/>
    <col min="2" max="2" width="24.453125" style="36" customWidth="1"/>
    <col min="3" max="3" width="23.453125" style="38" customWidth="1"/>
    <col min="4" max="4" width="11.453125" style="39"/>
    <col min="5" max="16384" width="11.453125" style="4"/>
  </cols>
  <sheetData>
    <row r="1" spans="1:4" ht="74.25" customHeight="1" x14ac:dyDescent="0.35">
      <c r="A1" s="251" t="s">
        <v>153</v>
      </c>
      <c r="B1" s="252"/>
      <c r="C1" s="253"/>
    </row>
    <row r="2" spans="1:4" s="1" customFormat="1" ht="18.75" customHeight="1" x14ac:dyDescent="0.35">
      <c r="A2" s="25" t="s">
        <v>154</v>
      </c>
      <c r="B2" s="26" t="s">
        <v>54</v>
      </c>
      <c r="C2" s="26" t="s">
        <v>155</v>
      </c>
      <c r="D2" s="40"/>
    </row>
    <row r="3" spans="1:4" ht="18.75" customHeight="1" x14ac:dyDescent="0.35">
      <c r="A3" s="60" t="s">
        <v>156</v>
      </c>
      <c r="B3" s="61" t="s">
        <v>157</v>
      </c>
      <c r="C3" s="62" t="s">
        <v>158</v>
      </c>
    </row>
    <row r="4" spans="1:4" ht="18.75" customHeight="1" x14ac:dyDescent="0.35">
      <c r="A4" s="60" t="s">
        <v>159</v>
      </c>
      <c r="B4" s="61" t="s">
        <v>160</v>
      </c>
      <c r="C4" s="62" t="s">
        <v>161</v>
      </c>
    </row>
    <row r="5" spans="1:4" ht="18.75" customHeight="1" x14ac:dyDescent="0.35">
      <c r="A5" s="60" t="s">
        <v>162</v>
      </c>
      <c r="B5" s="61" t="s">
        <v>163</v>
      </c>
      <c r="C5" s="62" t="s">
        <v>164</v>
      </c>
    </row>
    <row r="6" spans="1:4" ht="18.75" customHeight="1" x14ac:dyDescent="0.35">
      <c r="A6" s="60" t="s">
        <v>165</v>
      </c>
      <c r="B6" s="61" t="s">
        <v>166</v>
      </c>
      <c r="C6" s="62" t="s">
        <v>167</v>
      </c>
    </row>
    <row r="7" spans="1:4" ht="18.75" customHeight="1" x14ac:dyDescent="0.35">
      <c r="A7" s="60" t="s">
        <v>168</v>
      </c>
      <c r="B7" s="61" t="s">
        <v>169</v>
      </c>
      <c r="C7" s="62" t="s">
        <v>170</v>
      </c>
    </row>
    <row r="8" spans="1:4" ht="18.75" customHeight="1" x14ac:dyDescent="0.35">
      <c r="A8" s="60" t="s">
        <v>171</v>
      </c>
      <c r="B8" s="61" t="s">
        <v>172</v>
      </c>
      <c r="C8" s="62" t="s">
        <v>173</v>
      </c>
    </row>
    <row r="9" spans="1:4" ht="18.75" customHeight="1" x14ac:dyDescent="0.35">
      <c r="A9" s="60" t="s">
        <v>174</v>
      </c>
      <c r="B9" s="61" t="s">
        <v>175</v>
      </c>
      <c r="C9" s="62" t="s">
        <v>176</v>
      </c>
    </row>
    <row r="10" spans="1:4" ht="18.75" customHeight="1" x14ac:dyDescent="0.35">
      <c r="A10" s="60" t="s">
        <v>177</v>
      </c>
      <c r="B10" s="61" t="s">
        <v>178</v>
      </c>
      <c r="C10" s="62" t="s">
        <v>179</v>
      </c>
    </row>
    <row r="11" spans="1:4" ht="18.75" customHeight="1" x14ac:dyDescent="0.35">
      <c r="A11" s="60" t="s">
        <v>180</v>
      </c>
      <c r="B11" s="61" t="s">
        <v>181</v>
      </c>
      <c r="C11" s="62" t="s">
        <v>182</v>
      </c>
    </row>
    <row r="12" spans="1:4" ht="18.75" customHeight="1" x14ac:dyDescent="0.35">
      <c r="A12" s="60" t="s">
        <v>183</v>
      </c>
      <c r="B12" s="61" t="s">
        <v>184</v>
      </c>
      <c r="C12" s="62" t="s">
        <v>185</v>
      </c>
    </row>
    <row r="13" spans="1:4" ht="18.75" customHeight="1" x14ac:dyDescent="0.35">
      <c r="A13" s="60" t="s">
        <v>186</v>
      </c>
      <c r="B13" s="61" t="s">
        <v>187</v>
      </c>
      <c r="C13" s="62" t="s">
        <v>188</v>
      </c>
    </row>
    <row r="14" spans="1:4" ht="18.75" customHeight="1" x14ac:dyDescent="0.35">
      <c r="A14" s="60" t="s">
        <v>189</v>
      </c>
      <c r="B14" s="61" t="s">
        <v>190</v>
      </c>
      <c r="C14" s="62" t="s">
        <v>191</v>
      </c>
    </row>
    <row r="15" spans="1:4" ht="18.75" customHeight="1" x14ac:dyDescent="0.35">
      <c r="A15" s="60" t="s">
        <v>192</v>
      </c>
      <c r="B15" s="61" t="s">
        <v>193</v>
      </c>
      <c r="C15" s="62" t="s">
        <v>194</v>
      </c>
    </row>
    <row r="16" spans="1:4" ht="18.75" customHeight="1" x14ac:dyDescent="0.35">
      <c r="A16" s="60" t="s">
        <v>195</v>
      </c>
      <c r="B16" s="61" t="s">
        <v>196</v>
      </c>
      <c r="C16" s="62" t="s">
        <v>197</v>
      </c>
    </row>
    <row r="17" spans="1:3" ht="18.75" customHeight="1" x14ac:dyDescent="0.35">
      <c r="A17" s="60" t="s">
        <v>198</v>
      </c>
      <c r="B17" s="61" t="s">
        <v>196</v>
      </c>
      <c r="C17" s="62" t="s">
        <v>199</v>
      </c>
    </row>
    <row r="18" spans="1:3" ht="18.75" customHeight="1" x14ac:dyDescent="0.35">
      <c r="A18" s="60" t="s">
        <v>200</v>
      </c>
      <c r="B18" s="61" t="s">
        <v>201</v>
      </c>
      <c r="C18" s="62" t="s">
        <v>202</v>
      </c>
    </row>
    <row r="19" spans="1:3" ht="18.75" customHeight="1" x14ac:dyDescent="0.35">
      <c r="A19" s="60" t="s">
        <v>203</v>
      </c>
      <c r="B19" s="61" t="s">
        <v>204</v>
      </c>
      <c r="C19" s="62" t="s">
        <v>205</v>
      </c>
    </row>
    <row r="20" spans="1:3" ht="18.75" customHeight="1" x14ac:dyDescent="0.35">
      <c r="A20" s="60" t="s">
        <v>206</v>
      </c>
      <c r="B20" s="61" t="s">
        <v>207</v>
      </c>
      <c r="C20" s="62" t="s">
        <v>208</v>
      </c>
    </row>
    <row r="21" spans="1:3" ht="18.75" customHeight="1" x14ac:dyDescent="0.35">
      <c r="A21" s="60" t="s">
        <v>209</v>
      </c>
      <c r="B21" s="61" t="s">
        <v>210</v>
      </c>
      <c r="C21" s="62" t="s">
        <v>211</v>
      </c>
    </row>
    <row r="22" spans="1:3" ht="18.75" customHeight="1" x14ac:dyDescent="0.35">
      <c r="A22" s="60" t="s">
        <v>212</v>
      </c>
      <c r="B22" s="61" t="s">
        <v>213</v>
      </c>
      <c r="C22" s="62" t="s">
        <v>214</v>
      </c>
    </row>
    <row r="23" spans="1:3" ht="18.75" customHeight="1" x14ac:dyDescent="0.35">
      <c r="A23" s="60" t="s">
        <v>215</v>
      </c>
      <c r="B23" s="61" t="s">
        <v>216</v>
      </c>
      <c r="C23" s="62" t="s">
        <v>202</v>
      </c>
    </row>
    <row r="24" spans="1:3" ht="18.75" customHeight="1" x14ac:dyDescent="0.35">
      <c r="A24" s="60" t="s">
        <v>217</v>
      </c>
      <c r="B24" s="61" t="s">
        <v>218</v>
      </c>
      <c r="C24" s="62" t="s">
        <v>219</v>
      </c>
    </row>
    <row r="25" spans="1:3" ht="18.75" customHeight="1" x14ac:dyDescent="0.35">
      <c r="A25" s="60" t="s">
        <v>220</v>
      </c>
      <c r="B25" s="61" t="s">
        <v>221</v>
      </c>
      <c r="C25" s="62" t="s">
        <v>182</v>
      </c>
    </row>
    <row r="26" spans="1:3" ht="18.75" customHeight="1" x14ac:dyDescent="0.35">
      <c r="A26" s="60" t="s">
        <v>222</v>
      </c>
      <c r="B26" s="61" t="s">
        <v>223</v>
      </c>
      <c r="C26" s="62" t="s">
        <v>224</v>
      </c>
    </row>
    <row r="27" spans="1:3" ht="18.75" customHeight="1" x14ac:dyDescent="0.35">
      <c r="A27" s="60" t="s">
        <v>225</v>
      </c>
      <c r="B27" s="61" t="s">
        <v>226</v>
      </c>
      <c r="C27" s="62" t="s">
        <v>227</v>
      </c>
    </row>
    <row r="28" spans="1:3" ht="18.75" customHeight="1" x14ac:dyDescent="0.35">
      <c r="A28" s="60" t="s">
        <v>228</v>
      </c>
      <c r="B28" s="61" t="s">
        <v>229</v>
      </c>
      <c r="C28" s="62" t="s">
        <v>214</v>
      </c>
    </row>
    <row r="29" spans="1:3" ht="18.75" customHeight="1" x14ac:dyDescent="0.35">
      <c r="A29" s="60" t="s">
        <v>230</v>
      </c>
      <c r="B29" s="61" t="s">
        <v>231</v>
      </c>
      <c r="C29" s="62" t="s">
        <v>179</v>
      </c>
    </row>
    <row r="30" spans="1:3" ht="18.75" customHeight="1" x14ac:dyDescent="0.35">
      <c r="A30" s="60" t="s">
        <v>232</v>
      </c>
      <c r="B30" s="61" t="s">
        <v>233</v>
      </c>
      <c r="C30" s="62" t="s">
        <v>234</v>
      </c>
    </row>
    <row r="31" spans="1:3" ht="18.75" customHeight="1" x14ac:dyDescent="0.35">
      <c r="A31" s="60" t="s">
        <v>235</v>
      </c>
      <c r="B31" s="61" t="s">
        <v>236</v>
      </c>
      <c r="C31" s="62" t="s">
        <v>237</v>
      </c>
    </row>
    <row r="32" spans="1:3" ht="18.75" customHeight="1" x14ac:dyDescent="0.35">
      <c r="A32" s="60" t="s">
        <v>238</v>
      </c>
      <c r="B32" s="61" t="s">
        <v>239</v>
      </c>
      <c r="C32" s="62" t="s">
        <v>240</v>
      </c>
    </row>
    <row r="33" spans="1:3" ht="18.75" customHeight="1" x14ac:dyDescent="0.35">
      <c r="A33" s="60" t="s">
        <v>241</v>
      </c>
      <c r="B33" s="61" t="s">
        <v>242</v>
      </c>
      <c r="C33" s="62" t="s">
        <v>182</v>
      </c>
    </row>
    <row r="34" spans="1:3" ht="18.75" customHeight="1" x14ac:dyDescent="0.35">
      <c r="A34" s="60" t="s">
        <v>243</v>
      </c>
      <c r="B34" s="61" t="s">
        <v>244</v>
      </c>
      <c r="C34" s="62" t="s">
        <v>173</v>
      </c>
    </row>
    <row r="35" spans="1:3" ht="18.75" customHeight="1" x14ac:dyDescent="0.35">
      <c r="A35" s="60" t="s">
        <v>245</v>
      </c>
      <c r="B35" s="61" t="s">
        <v>246</v>
      </c>
      <c r="C35" s="62" t="s">
        <v>247</v>
      </c>
    </row>
    <row r="36" spans="1:3" ht="18.75" customHeight="1" x14ac:dyDescent="0.35">
      <c r="A36" s="60" t="s">
        <v>248</v>
      </c>
      <c r="B36" s="61" t="s">
        <v>249</v>
      </c>
      <c r="C36" s="62" t="s">
        <v>250</v>
      </c>
    </row>
    <row r="37" spans="1:3" ht="18.75" customHeight="1" x14ac:dyDescent="0.35">
      <c r="A37" s="60" t="s">
        <v>251</v>
      </c>
      <c r="B37" s="61" t="s">
        <v>252</v>
      </c>
      <c r="C37" s="62" t="s">
        <v>253</v>
      </c>
    </row>
    <row r="38" spans="1:3" ht="18.75" customHeight="1" x14ac:dyDescent="0.35">
      <c r="A38" s="60" t="s">
        <v>254</v>
      </c>
      <c r="B38" s="61" t="s">
        <v>255</v>
      </c>
      <c r="C38" s="62" t="s">
        <v>256</v>
      </c>
    </row>
    <row r="39" spans="1:3" ht="18.75" customHeight="1" x14ac:dyDescent="0.35">
      <c r="A39" s="60" t="s">
        <v>257</v>
      </c>
      <c r="B39" s="61" t="s">
        <v>258</v>
      </c>
      <c r="C39" s="62" t="s">
        <v>259</v>
      </c>
    </row>
    <row r="40" spans="1:3" ht="18.75" customHeight="1" x14ac:dyDescent="0.35">
      <c r="A40" s="60" t="s">
        <v>260</v>
      </c>
      <c r="B40" s="61" t="s">
        <v>261</v>
      </c>
      <c r="C40" s="62" t="s">
        <v>262</v>
      </c>
    </row>
    <row r="41" spans="1:3" ht="18.75" customHeight="1" x14ac:dyDescent="0.35">
      <c r="A41" s="60" t="s">
        <v>263</v>
      </c>
      <c r="B41" s="61" t="s">
        <v>264</v>
      </c>
      <c r="C41" s="62" t="s">
        <v>265</v>
      </c>
    </row>
    <row r="42" spans="1:3" ht="18.75" customHeight="1" x14ac:dyDescent="0.35">
      <c r="A42" s="60" t="s">
        <v>266</v>
      </c>
      <c r="B42" s="61" t="s">
        <v>267</v>
      </c>
      <c r="C42" s="62" t="s">
        <v>268</v>
      </c>
    </row>
    <row r="43" spans="1:3" ht="18.75" customHeight="1" x14ac:dyDescent="0.35">
      <c r="A43" s="60" t="s">
        <v>269</v>
      </c>
      <c r="B43" s="61" t="s">
        <v>267</v>
      </c>
      <c r="C43" s="62" t="s">
        <v>270</v>
      </c>
    </row>
    <row r="44" spans="1:3" ht="18.75" customHeight="1" x14ac:dyDescent="0.35">
      <c r="A44" s="60" t="s">
        <v>271</v>
      </c>
      <c r="B44" s="61" t="s">
        <v>272</v>
      </c>
      <c r="C44" s="62" t="s">
        <v>273</v>
      </c>
    </row>
    <row r="45" spans="1:3" ht="18.75" customHeight="1" x14ac:dyDescent="0.35">
      <c r="A45" s="60" t="s">
        <v>274</v>
      </c>
      <c r="B45" s="61" t="s">
        <v>275</v>
      </c>
      <c r="C45" s="62" t="s">
        <v>208</v>
      </c>
    </row>
    <row r="46" spans="1:3" ht="18.75" customHeight="1" x14ac:dyDescent="0.35">
      <c r="A46" s="60" t="s">
        <v>276</v>
      </c>
      <c r="B46" s="61" t="s">
        <v>277</v>
      </c>
      <c r="C46" s="62" t="s">
        <v>278</v>
      </c>
    </row>
    <row r="47" spans="1:3" ht="18.75" customHeight="1" x14ac:dyDescent="0.35">
      <c r="A47" s="60" t="s">
        <v>279</v>
      </c>
      <c r="B47" s="61" t="s">
        <v>280</v>
      </c>
      <c r="C47" s="62" t="s">
        <v>182</v>
      </c>
    </row>
    <row r="48" spans="1:3" ht="18.75" customHeight="1" x14ac:dyDescent="0.35">
      <c r="A48" s="60" t="s">
        <v>281</v>
      </c>
      <c r="B48" s="61" t="s">
        <v>282</v>
      </c>
      <c r="C48" s="62" t="s">
        <v>283</v>
      </c>
    </row>
    <row r="49" spans="1:3" ht="18.75" customHeight="1" x14ac:dyDescent="0.35">
      <c r="A49" s="60" t="s">
        <v>284</v>
      </c>
      <c r="B49" s="61" t="s">
        <v>285</v>
      </c>
      <c r="C49" s="62" t="s">
        <v>286</v>
      </c>
    </row>
    <row r="50" spans="1:3" ht="18.75" customHeight="1" x14ac:dyDescent="0.35">
      <c r="A50" s="60" t="s">
        <v>287</v>
      </c>
      <c r="B50" s="61" t="s">
        <v>288</v>
      </c>
      <c r="C50" s="62" t="s">
        <v>289</v>
      </c>
    </row>
    <row r="51" spans="1:3" ht="18.75" customHeight="1" x14ac:dyDescent="0.35">
      <c r="A51" s="60" t="s">
        <v>290</v>
      </c>
      <c r="B51" s="61" t="s">
        <v>291</v>
      </c>
      <c r="C51" s="62" t="s">
        <v>292</v>
      </c>
    </row>
    <row r="52" spans="1:3" ht="18.75" customHeight="1" x14ac:dyDescent="0.35">
      <c r="A52" s="60" t="s">
        <v>293</v>
      </c>
      <c r="B52" s="61" t="s">
        <v>294</v>
      </c>
      <c r="C52" s="62" t="s">
        <v>295</v>
      </c>
    </row>
    <row r="53" spans="1:3" ht="18.75" customHeight="1" x14ac:dyDescent="0.35">
      <c r="A53" s="60" t="s">
        <v>296</v>
      </c>
      <c r="B53" s="61" t="s">
        <v>297</v>
      </c>
      <c r="C53" s="62" t="s">
        <v>298</v>
      </c>
    </row>
    <row r="54" spans="1:3" ht="18.75" customHeight="1" x14ac:dyDescent="0.35">
      <c r="A54" s="60" t="s">
        <v>299</v>
      </c>
      <c r="B54" s="61" t="s">
        <v>300</v>
      </c>
      <c r="C54" s="62" t="s">
        <v>289</v>
      </c>
    </row>
    <row r="55" spans="1:3" ht="18.75" customHeight="1" x14ac:dyDescent="0.35">
      <c r="A55" s="60" t="s">
        <v>301</v>
      </c>
      <c r="B55" s="61" t="s">
        <v>302</v>
      </c>
      <c r="C55" s="62" t="s">
        <v>303</v>
      </c>
    </row>
    <row r="56" spans="1:3" ht="18.75" customHeight="1" x14ac:dyDescent="0.35">
      <c r="A56" s="60" t="s">
        <v>304</v>
      </c>
      <c r="B56" s="61" t="s">
        <v>305</v>
      </c>
      <c r="C56" s="62" t="s">
        <v>306</v>
      </c>
    </row>
    <row r="57" spans="1:3" ht="18.75" customHeight="1" x14ac:dyDescent="0.35">
      <c r="A57" s="60" t="s">
        <v>307</v>
      </c>
      <c r="B57" s="61" t="s">
        <v>308</v>
      </c>
      <c r="C57" s="62" t="s">
        <v>292</v>
      </c>
    </row>
    <row r="58" spans="1:3" ht="18.75" customHeight="1" x14ac:dyDescent="0.35">
      <c r="A58" s="60" t="s">
        <v>309</v>
      </c>
      <c r="B58" s="61" t="s">
        <v>308</v>
      </c>
      <c r="C58" s="62" t="s">
        <v>310</v>
      </c>
    </row>
    <row r="59" spans="1:3" ht="18.75" customHeight="1" x14ac:dyDescent="0.35">
      <c r="A59" s="60" t="s">
        <v>311</v>
      </c>
      <c r="B59" s="61" t="s">
        <v>312</v>
      </c>
      <c r="C59" s="62" t="s">
        <v>179</v>
      </c>
    </row>
    <row r="60" spans="1:3" ht="18.75" customHeight="1" x14ac:dyDescent="0.35">
      <c r="A60" s="60" t="s">
        <v>313</v>
      </c>
      <c r="B60" s="61" t="s">
        <v>314</v>
      </c>
      <c r="C60" s="62" t="s">
        <v>268</v>
      </c>
    </row>
    <row r="61" spans="1:3" ht="18.75" customHeight="1" x14ac:dyDescent="0.35">
      <c r="A61" s="60" t="s">
        <v>315</v>
      </c>
      <c r="B61" s="61" t="s">
        <v>316</v>
      </c>
      <c r="C61" s="62" t="s">
        <v>317</v>
      </c>
    </row>
    <row r="62" spans="1:3" ht="18.75" customHeight="1" x14ac:dyDescent="0.35">
      <c r="A62" s="60" t="s">
        <v>318</v>
      </c>
      <c r="B62" s="61" t="s">
        <v>319</v>
      </c>
      <c r="C62" s="62" t="s">
        <v>320</v>
      </c>
    </row>
    <row r="63" spans="1:3" ht="18.75" customHeight="1" x14ac:dyDescent="0.35">
      <c r="A63" s="60" t="s">
        <v>321</v>
      </c>
      <c r="B63" s="61" t="s">
        <v>322</v>
      </c>
      <c r="C63" s="62" t="s">
        <v>323</v>
      </c>
    </row>
    <row r="64" spans="1:3" ht="18.75" customHeight="1" x14ac:dyDescent="0.35">
      <c r="A64" s="60" t="s">
        <v>324</v>
      </c>
      <c r="B64" s="61" t="s">
        <v>322</v>
      </c>
      <c r="C64" s="62" t="s">
        <v>325</v>
      </c>
    </row>
    <row r="65" spans="1:3" ht="18.75" customHeight="1" x14ac:dyDescent="0.35">
      <c r="A65" s="60" t="s">
        <v>326</v>
      </c>
      <c r="B65" s="61" t="s">
        <v>327</v>
      </c>
      <c r="C65" s="62" t="s">
        <v>219</v>
      </c>
    </row>
    <row r="66" spans="1:3" ht="18.75" customHeight="1" x14ac:dyDescent="0.35">
      <c r="A66" s="60" t="s">
        <v>328</v>
      </c>
      <c r="B66" s="61" t="s">
        <v>329</v>
      </c>
      <c r="C66" s="62" t="s">
        <v>330</v>
      </c>
    </row>
    <row r="67" spans="1:3" ht="18.75" customHeight="1" x14ac:dyDescent="0.35">
      <c r="A67" s="60" t="s">
        <v>331</v>
      </c>
      <c r="B67" s="61" t="s">
        <v>332</v>
      </c>
      <c r="C67" s="62" t="s">
        <v>333</v>
      </c>
    </row>
    <row r="68" spans="1:3" ht="18.75" customHeight="1" x14ac:dyDescent="0.35">
      <c r="A68" s="60" t="s">
        <v>334</v>
      </c>
      <c r="B68" s="61" t="s">
        <v>335</v>
      </c>
      <c r="C68" s="62" t="s">
        <v>336</v>
      </c>
    </row>
    <row r="69" spans="1:3" ht="18.75" customHeight="1" x14ac:dyDescent="0.35">
      <c r="A69" s="60" t="s">
        <v>337</v>
      </c>
      <c r="B69" s="61" t="s">
        <v>338</v>
      </c>
      <c r="C69" s="62" t="s">
        <v>214</v>
      </c>
    </row>
    <row r="70" spans="1:3" ht="18.75" customHeight="1" x14ac:dyDescent="0.35">
      <c r="A70" s="60" t="s">
        <v>339</v>
      </c>
      <c r="B70" s="61" t="s">
        <v>340</v>
      </c>
      <c r="C70" s="62" t="s">
        <v>341</v>
      </c>
    </row>
    <row r="71" spans="1:3" ht="18.75" customHeight="1" x14ac:dyDescent="0.35">
      <c r="A71" s="60" t="s">
        <v>342</v>
      </c>
      <c r="B71" s="61" t="s">
        <v>343</v>
      </c>
      <c r="C71" s="62" t="s">
        <v>344</v>
      </c>
    </row>
    <row r="72" spans="1:3" ht="18.75" customHeight="1" x14ac:dyDescent="0.35">
      <c r="A72" s="60" t="s">
        <v>345</v>
      </c>
      <c r="B72" s="61" t="s">
        <v>346</v>
      </c>
      <c r="C72" s="62" t="s">
        <v>347</v>
      </c>
    </row>
    <row r="73" spans="1:3" ht="18.75" customHeight="1" x14ac:dyDescent="0.35">
      <c r="A73" s="60" t="s">
        <v>348</v>
      </c>
      <c r="B73" s="61" t="s">
        <v>349</v>
      </c>
      <c r="C73" s="62" t="s">
        <v>350</v>
      </c>
    </row>
    <row r="74" spans="1:3" ht="18.75" customHeight="1" x14ac:dyDescent="0.35">
      <c r="A74" s="60" t="s">
        <v>351</v>
      </c>
      <c r="B74" s="61" t="s">
        <v>352</v>
      </c>
      <c r="C74" s="62" t="s">
        <v>353</v>
      </c>
    </row>
    <row r="75" spans="1:3" ht="18.75" customHeight="1" x14ac:dyDescent="0.35">
      <c r="A75" s="60" t="s">
        <v>354</v>
      </c>
      <c r="B75" s="61" t="s">
        <v>355</v>
      </c>
      <c r="C75" s="62" t="s">
        <v>356</v>
      </c>
    </row>
    <row r="76" spans="1:3" ht="18.75" customHeight="1" x14ac:dyDescent="0.35">
      <c r="A76" s="60" t="s">
        <v>357</v>
      </c>
      <c r="B76" s="61" t="s">
        <v>358</v>
      </c>
      <c r="C76" s="62" t="s">
        <v>359</v>
      </c>
    </row>
    <row r="77" spans="1:3" ht="18.75" customHeight="1" x14ac:dyDescent="0.35">
      <c r="A77" s="60" t="s">
        <v>360</v>
      </c>
      <c r="B77" s="61" t="s">
        <v>361</v>
      </c>
      <c r="C77" s="62" t="s">
        <v>347</v>
      </c>
    </row>
    <row r="78" spans="1:3" ht="18.75" customHeight="1" x14ac:dyDescent="0.35">
      <c r="A78" s="60" t="s">
        <v>362</v>
      </c>
      <c r="B78" s="61" t="s">
        <v>363</v>
      </c>
      <c r="C78" s="62" t="s">
        <v>364</v>
      </c>
    </row>
    <row r="79" spans="1:3" ht="18.75" customHeight="1" x14ac:dyDescent="0.35">
      <c r="A79" s="60" t="s">
        <v>365</v>
      </c>
      <c r="B79" s="61" t="s">
        <v>366</v>
      </c>
      <c r="C79" s="62" t="s">
        <v>367</v>
      </c>
    </row>
    <row r="80" spans="1:3" ht="18.75" customHeight="1" x14ac:dyDescent="0.35">
      <c r="A80" s="60" t="s">
        <v>368</v>
      </c>
      <c r="B80" s="61" t="s">
        <v>369</v>
      </c>
      <c r="C80" s="62" t="s">
        <v>370</v>
      </c>
    </row>
    <row r="81" spans="1:3" ht="18.75" customHeight="1" x14ac:dyDescent="0.35">
      <c r="A81" s="60" t="s">
        <v>371</v>
      </c>
      <c r="B81" s="61" t="s">
        <v>372</v>
      </c>
      <c r="C81" s="62" t="s">
        <v>373</v>
      </c>
    </row>
    <row r="82" spans="1:3" ht="18.75" customHeight="1" x14ac:dyDescent="0.35">
      <c r="A82" s="60" t="s">
        <v>374</v>
      </c>
      <c r="B82" s="61" t="s">
        <v>375</v>
      </c>
      <c r="C82" s="62" t="s">
        <v>376</v>
      </c>
    </row>
    <row r="83" spans="1:3" ht="18.75" customHeight="1" x14ac:dyDescent="0.35">
      <c r="A83" s="60" t="s">
        <v>377</v>
      </c>
      <c r="B83" s="61" t="s">
        <v>378</v>
      </c>
      <c r="C83" s="62" t="s">
        <v>219</v>
      </c>
    </row>
    <row r="84" spans="1:3" ht="18.75" customHeight="1" x14ac:dyDescent="0.35">
      <c r="A84" s="60" t="s">
        <v>379</v>
      </c>
      <c r="B84" s="61" t="s">
        <v>380</v>
      </c>
      <c r="C84" s="62" t="s">
        <v>289</v>
      </c>
    </row>
    <row r="85" spans="1:3" ht="18.75" customHeight="1" x14ac:dyDescent="0.35">
      <c r="A85" s="60" t="s">
        <v>381</v>
      </c>
      <c r="B85" s="61" t="s">
        <v>55</v>
      </c>
      <c r="C85" s="62" t="s">
        <v>219</v>
      </c>
    </row>
    <row r="86" spans="1:3" ht="18.75" customHeight="1" x14ac:dyDescent="0.35">
      <c r="A86" s="60" t="s">
        <v>382</v>
      </c>
      <c r="B86" s="61" t="s">
        <v>383</v>
      </c>
      <c r="C86" s="62" t="s">
        <v>170</v>
      </c>
    </row>
    <row r="87" spans="1:3" ht="18.75" customHeight="1" x14ac:dyDescent="0.35">
      <c r="A87" s="60" t="s">
        <v>384</v>
      </c>
      <c r="B87" s="61" t="s">
        <v>385</v>
      </c>
      <c r="C87" s="62" t="s">
        <v>256</v>
      </c>
    </row>
    <row r="88" spans="1:3" ht="18.75" customHeight="1" x14ac:dyDescent="0.35">
      <c r="A88" s="60" t="s">
        <v>386</v>
      </c>
      <c r="B88" s="61" t="s">
        <v>387</v>
      </c>
      <c r="C88" s="62" t="s">
        <v>211</v>
      </c>
    </row>
    <row r="89" spans="1:3" ht="18.75" customHeight="1" x14ac:dyDescent="0.35">
      <c r="A89" s="60" t="s">
        <v>388</v>
      </c>
      <c r="B89" s="61" t="s">
        <v>389</v>
      </c>
      <c r="C89" s="62" t="s">
        <v>390</v>
      </c>
    </row>
    <row r="90" spans="1:3" ht="18.75" customHeight="1" x14ac:dyDescent="0.35">
      <c r="A90" s="60" t="s">
        <v>391</v>
      </c>
      <c r="B90" s="61" t="s">
        <v>392</v>
      </c>
      <c r="C90" s="62" t="s">
        <v>214</v>
      </c>
    </row>
    <row r="91" spans="1:3" ht="18.75" customHeight="1" x14ac:dyDescent="0.35">
      <c r="A91" s="60" t="s">
        <v>393</v>
      </c>
      <c r="B91" s="61" t="s">
        <v>394</v>
      </c>
      <c r="C91" s="62" t="s">
        <v>295</v>
      </c>
    </row>
    <row r="92" spans="1:3" ht="18.75" customHeight="1" x14ac:dyDescent="0.35">
      <c r="A92" s="60" t="s">
        <v>395</v>
      </c>
      <c r="B92" s="61" t="s">
        <v>396</v>
      </c>
      <c r="C92" s="62" t="s">
        <v>397</v>
      </c>
    </row>
    <row r="93" spans="1:3" ht="18.75" customHeight="1" x14ac:dyDescent="0.35">
      <c r="A93" s="60" t="s">
        <v>398</v>
      </c>
      <c r="B93" s="61" t="s">
        <v>399</v>
      </c>
      <c r="C93" s="62" t="s">
        <v>211</v>
      </c>
    </row>
    <row r="94" spans="1:3" ht="18.75" customHeight="1" x14ac:dyDescent="0.35">
      <c r="A94" s="60" t="s">
        <v>400</v>
      </c>
      <c r="B94" s="61" t="s">
        <v>399</v>
      </c>
      <c r="C94" s="62" t="s">
        <v>401</v>
      </c>
    </row>
    <row r="95" spans="1:3" ht="18.75" customHeight="1" x14ac:dyDescent="0.35">
      <c r="A95" s="60" t="s">
        <v>402</v>
      </c>
      <c r="B95" s="61" t="s">
        <v>403</v>
      </c>
      <c r="C95" s="62" t="s">
        <v>214</v>
      </c>
    </row>
    <row r="96" spans="1:3" ht="18.75" customHeight="1" x14ac:dyDescent="0.35">
      <c r="A96" s="60" t="s">
        <v>404</v>
      </c>
      <c r="B96" s="61" t="s">
        <v>405</v>
      </c>
      <c r="C96" s="62" t="s">
        <v>259</v>
      </c>
    </row>
    <row r="97" spans="1:3" ht="18.75" customHeight="1" x14ac:dyDescent="0.35">
      <c r="A97" s="60" t="s">
        <v>406</v>
      </c>
      <c r="B97" s="61" t="s">
        <v>407</v>
      </c>
      <c r="C97" s="62" t="s">
        <v>191</v>
      </c>
    </row>
    <row r="98" spans="1:3" ht="18.75" customHeight="1" x14ac:dyDescent="0.35">
      <c r="A98" s="60" t="s">
        <v>408</v>
      </c>
      <c r="B98" s="61" t="s">
        <v>409</v>
      </c>
      <c r="C98" s="62" t="s">
        <v>270</v>
      </c>
    </row>
    <row r="99" spans="1:3" ht="18.75" customHeight="1" x14ac:dyDescent="0.35">
      <c r="A99" s="60" t="s">
        <v>410</v>
      </c>
      <c r="B99" s="61" t="s">
        <v>411</v>
      </c>
      <c r="C99" s="62" t="s">
        <v>412</v>
      </c>
    </row>
    <row r="100" spans="1:3" ht="18.75" customHeight="1" x14ac:dyDescent="0.35">
      <c r="A100" s="60" t="s">
        <v>413</v>
      </c>
      <c r="B100" s="61" t="s">
        <v>414</v>
      </c>
      <c r="C100" s="62" t="s">
        <v>415</v>
      </c>
    </row>
    <row r="101" spans="1:3" ht="18.75" customHeight="1" x14ac:dyDescent="0.35">
      <c r="A101" s="60" t="s">
        <v>416</v>
      </c>
      <c r="B101" s="61" t="s">
        <v>417</v>
      </c>
      <c r="C101" s="62" t="s">
        <v>418</v>
      </c>
    </row>
    <row r="102" spans="1:3" ht="18.75" customHeight="1" x14ac:dyDescent="0.35">
      <c r="A102" s="60" t="s">
        <v>419</v>
      </c>
      <c r="B102" s="61" t="s">
        <v>417</v>
      </c>
      <c r="C102" s="62" t="s">
        <v>219</v>
      </c>
    </row>
    <row r="103" spans="1:3" ht="18.75" customHeight="1" x14ac:dyDescent="0.35">
      <c r="A103" s="60" t="s">
        <v>420</v>
      </c>
      <c r="B103" s="61" t="s">
        <v>421</v>
      </c>
      <c r="C103" s="62" t="s">
        <v>422</v>
      </c>
    </row>
    <row r="104" spans="1:3" ht="18.75" customHeight="1" x14ac:dyDescent="0.35">
      <c r="A104" s="60" t="s">
        <v>423</v>
      </c>
      <c r="B104" s="61" t="s">
        <v>424</v>
      </c>
      <c r="C104" s="62" t="s">
        <v>425</v>
      </c>
    </row>
    <row r="105" spans="1:3" ht="18.75" customHeight="1" x14ac:dyDescent="0.35">
      <c r="A105" s="60" t="s">
        <v>426</v>
      </c>
      <c r="B105" s="61" t="s">
        <v>427</v>
      </c>
      <c r="C105" s="62" t="s">
        <v>197</v>
      </c>
    </row>
    <row r="106" spans="1:3" ht="18.75" customHeight="1" x14ac:dyDescent="0.35">
      <c r="A106" s="60" t="s">
        <v>428</v>
      </c>
      <c r="B106" s="61" t="s">
        <v>429</v>
      </c>
      <c r="C106" s="62" t="s">
        <v>430</v>
      </c>
    </row>
    <row r="107" spans="1:3" ht="18.75" customHeight="1" x14ac:dyDescent="0.35">
      <c r="A107" s="60" t="s">
        <v>431</v>
      </c>
      <c r="B107" s="61" t="s">
        <v>432</v>
      </c>
      <c r="C107" s="62" t="s">
        <v>214</v>
      </c>
    </row>
    <row r="108" spans="1:3" ht="18.75" customHeight="1" x14ac:dyDescent="0.35">
      <c r="A108" s="60" t="s">
        <v>433</v>
      </c>
      <c r="B108" s="61" t="s">
        <v>434</v>
      </c>
      <c r="C108" s="62" t="s">
        <v>191</v>
      </c>
    </row>
    <row r="109" spans="1:3" ht="18.75" customHeight="1" x14ac:dyDescent="0.35">
      <c r="A109" s="60" t="s">
        <v>435</v>
      </c>
      <c r="B109" s="61" t="s">
        <v>436</v>
      </c>
      <c r="C109" s="62" t="s">
        <v>437</v>
      </c>
    </row>
    <row r="110" spans="1:3" ht="18.75" customHeight="1" x14ac:dyDescent="0.35">
      <c r="A110" s="60" t="s">
        <v>438</v>
      </c>
      <c r="B110" s="61" t="s">
        <v>439</v>
      </c>
      <c r="C110" s="62" t="s">
        <v>191</v>
      </c>
    </row>
    <row r="111" spans="1:3" ht="18.75" customHeight="1" x14ac:dyDescent="0.35">
      <c r="A111" s="60" t="s">
        <v>440</v>
      </c>
      <c r="B111" s="61" t="s">
        <v>441</v>
      </c>
      <c r="C111" s="62" t="s">
        <v>442</v>
      </c>
    </row>
    <row r="112" spans="1:3" ht="18.75" customHeight="1" x14ac:dyDescent="0.35">
      <c r="A112" s="60" t="s">
        <v>443</v>
      </c>
      <c r="B112" s="61" t="s">
        <v>444</v>
      </c>
      <c r="C112" s="62" t="s">
        <v>445</v>
      </c>
    </row>
    <row r="113" spans="1:3" ht="18.75" customHeight="1" x14ac:dyDescent="0.35">
      <c r="A113" s="60" t="s">
        <v>446</v>
      </c>
      <c r="B113" s="61" t="s">
        <v>447</v>
      </c>
      <c r="C113" s="62" t="s">
        <v>448</v>
      </c>
    </row>
    <row r="114" spans="1:3" ht="18.75" customHeight="1" x14ac:dyDescent="0.35">
      <c r="A114" s="60" t="s">
        <v>449</v>
      </c>
      <c r="B114" s="61" t="s">
        <v>450</v>
      </c>
      <c r="C114" s="62" t="s">
        <v>451</v>
      </c>
    </row>
    <row r="115" spans="1:3" ht="18.75" customHeight="1" x14ac:dyDescent="0.35">
      <c r="A115" s="60" t="s">
        <v>452</v>
      </c>
      <c r="B115" s="61" t="s">
        <v>453</v>
      </c>
      <c r="C115" s="62" t="s">
        <v>422</v>
      </c>
    </row>
    <row r="116" spans="1:3" ht="18.75" customHeight="1" x14ac:dyDescent="0.35">
      <c r="A116" s="60" t="s">
        <v>454</v>
      </c>
      <c r="B116" s="61" t="s">
        <v>455</v>
      </c>
      <c r="C116" s="62" t="s">
        <v>211</v>
      </c>
    </row>
    <row r="117" spans="1:3" ht="18.75" customHeight="1" x14ac:dyDescent="0.35">
      <c r="A117" s="60" t="s">
        <v>456</v>
      </c>
      <c r="B117" s="61" t="s">
        <v>457</v>
      </c>
      <c r="C117" s="62" t="s">
        <v>270</v>
      </c>
    </row>
    <row r="118" spans="1:3" ht="18.75" customHeight="1" x14ac:dyDescent="0.35">
      <c r="A118" s="60" t="s">
        <v>458</v>
      </c>
      <c r="B118" s="61" t="s">
        <v>457</v>
      </c>
      <c r="C118" s="62" t="s">
        <v>459</v>
      </c>
    </row>
    <row r="119" spans="1:3" ht="18.75" customHeight="1" x14ac:dyDescent="0.35">
      <c r="A119" s="60" t="s">
        <v>460</v>
      </c>
      <c r="B119" s="61" t="s">
        <v>461</v>
      </c>
      <c r="C119" s="62" t="s">
        <v>194</v>
      </c>
    </row>
    <row r="120" spans="1:3" ht="18.75" customHeight="1" x14ac:dyDescent="0.35">
      <c r="A120" s="60" t="s">
        <v>462</v>
      </c>
      <c r="B120" s="61" t="s">
        <v>463</v>
      </c>
      <c r="C120" s="62" t="s">
        <v>464</v>
      </c>
    </row>
    <row r="121" spans="1:3" ht="18.75" customHeight="1" x14ac:dyDescent="0.35">
      <c r="A121" s="60" t="s">
        <v>465</v>
      </c>
      <c r="B121" s="61" t="s">
        <v>466</v>
      </c>
      <c r="C121" s="62" t="s">
        <v>270</v>
      </c>
    </row>
    <row r="122" spans="1:3" ht="18.75" customHeight="1" x14ac:dyDescent="0.35">
      <c r="A122" s="60" t="s">
        <v>467</v>
      </c>
      <c r="B122" s="61" t="s">
        <v>468</v>
      </c>
      <c r="C122" s="62" t="s">
        <v>208</v>
      </c>
    </row>
    <row r="123" spans="1:3" ht="18.75" customHeight="1" x14ac:dyDescent="0.35">
      <c r="A123" s="60" t="s">
        <v>469</v>
      </c>
      <c r="B123" s="61" t="s">
        <v>470</v>
      </c>
      <c r="C123" s="62" t="s">
        <v>471</v>
      </c>
    </row>
    <row r="124" spans="1:3" ht="18.75" customHeight="1" x14ac:dyDescent="0.35">
      <c r="A124" s="60" t="s">
        <v>472</v>
      </c>
      <c r="B124" s="61" t="s">
        <v>473</v>
      </c>
      <c r="C124" s="62" t="s">
        <v>474</v>
      </c>
    </row>
    <row r="125" spans="1:3" ht="18.75" customHeight="1" x14ac:dyDescent="0.35">
      <c r="A125" s="60" t="s">
        <v>475</v>
      </c>
      <c r="B125" s="61" t="s">
        <v>476</v>
      </c>
      <c r="C125" s="62" t="s">
        <v>367</v>
      </c>
    </row>
    <row r="126" spans="1:3" ht="18.75" customHeight="1" x14ac:dyDescent="0.35">
      <c r="A126" s="60" t="s">
        <v>477</v>
      </c>
      <c r="B126" s="61" t="s">
        <v>478</v>
      </c>
      <c r="C126" s="62" t="s">
        <v>479</v>
      </c>
    </row>
    <row r="127" spans="1:3" ht="18.75" customHeight="1" x14ac:dyDescent="0.35">
      <c r="A127" s="60" t="s">
        <v>480</v>
      </c>
      <c r="B127" s="61" t="s">
        <v>481</v>
      </c>
      <c r="C127" s="62" t="s">
        <v>323</v>
      </c>
    </row>
    <row r="128" spans="1:3" ht="18.75" customHeight="1" x14ac:dyDescent="0.35">
      <c r="A128" s="60" t="s">
        <v>482</v>
      </c>
      <c r="B128" s="61" t="s">
        <v>483</v>
      </c>
      <c r="C128" s="62" t="s">
        <v>219</v>
      </c>
    </row>
    <row r="129" spans="1:3" ht="18.75" customHeight="1" x14ac:dyDescent="0.35">
      <c r="A129" s="60" t="s">
        <v>484</v>
      </c>
      <c r="B129" s="61" t="s">
        <v>485</v>
      </c>
      <c r="C129" s="62" t="s">
        <v>390</v>
      </c>
    </row>
    <row r="130" spans="1:3" ht="18.75" customHeight="1" x14ac:dyDescent="0.35">
      <c r="A130" s="60" t="s">
        <v>486</v>
      </c>
      <c r="B130" s="61" t="s">
        <v>487</v>
      </c>
      <c r="C130" s="62" t="s">
        <v>179</v>
      </c>
    </row>
    <row r="131" spans="1:3" ht="18.75" customHeight="1" x14ac:dyDescent="0.35">
      <c r="A131" s="60" t="s">
        <v>488</v>
      </c>
      <c r="B131" s="61" t="s">
        <v>489</v>
      </c>
      <c r="C131" s="62" t="s">
        <v>344</v>
      </c>
    </row>
    <row r="132" spans="1:3" ht="18.75" customHeight="1" x14ac:dyDescent="0.35">
      <c r="A132" s="60" t="s">
        <v>490</v>
      </c>
      <c r="B132" s="61" t="s">
        <v>489</v>
      </c>
      <c r="C132" s="62" t="s">
        <v>182</v>
      </c>
    </row>
    <row r="133" spans="1:3" ht="18.75" customHeight="1" x14ac:dyDescent="0.35">
      <c r="A133" s="60" t="s">
        <v>491</v>
      </c>
      <c r="B133" s="61" t="s">
        <v>492</v>
      </c>
      <c r="C133" s="62" t="s">
        <v>493</v>
      </c>
    </row>
    <row r="134" spans="1:3" ht="18.75" customHeight="1" x14ac:dyDescent="0.35">
      <c r="A134" s="60" t="s">
        <v>494</v>
      </c>
      <c r="B134" s="61" t="s">
        <v>495</v>
      </c>
      <c r="C134" s="62" t="s">
        <v>292</v>
      </c>
    </row>
    <row r="135" spans="1:3" ht="18.75" customHeight="1" x14ac:dyDescent="0.35">
      <c r="A135" s="60" t="s">
        <v>496</v>
      </c>
      <c r="B135" s="61" t="s">
        <v>497</v>
      </c>
      <c r="C135" s="62" t="s">
        <v>205</v>
      </c>
    </row>
    <row r="136" spans="1:3" ht="18.75" customHeight="1" x14ac:dyDescent="0.35">
      <c r="A136" s="60" t="s">
        <v>498</v>
      </c>
      <c r="B136" s="61" t="s">
        <v>499</v>
      </c>
      <c r="C136" s="62" t="s">
        <v>188</v>
      </c>
    </row>
    <row r="137" spans="1:3" ht="18.75" customHeight="1" x14ac:dyDescent="0.35">
      <c r="A137" s="60" t="s">
        <v>500</v>
      </c>
      <c r="B137" s="61" t="s">
        <v>501</v>
      </c>
      <c r="C137" s="62" t="s">
        <v>493</v>
      </c>
    </row>
    <row r="138" spans="1:3" ht="18.75" customHeight="1" x14ac:dyDescent="0.35">
      <c r="A138" s="60" t="s">
        <v>502</v>
      </c>
      <c r="B138" s="61" t="s">
        <v>503</v>
      </c>
      <c r="C138" s="62" t="s">
        <v>219</v>
      </c>
    </row>
    <row r="139" spans="1:3" ht="18.75" customHeight="1" x14ac:dyDescent="0.35">
      <c r="A139" s="60" t="s">
        <v>504</v>
      </c>
      <c r="B139" s="61" t="s">
        <v>505</v>
      </c>
      <c r="C139" s="62" t="s">
        <v>295</v>
      </c>
    </row>
    <row r="140" spans="1:3" ht="18.75" customHeight="1" x14ac:dyDescent="0.35">
      <c r="A140" s="60" t="s">
        <v>506</v>
      </c>
      <c r="B140" s="61" t="s">
        <v>507</v>
      </c>
      <c r="C140" s="62" t="s">
        <v>205</v>
      </c>
    </row>
    <row r="141" spans="1:3" ht="18.75" customHeight="1" x14ac:dyDescent="0.35">
      <c r="A141" s="60" t="s">
        <v>508</v>
      </c>
      <c r="B141" s="61" t="s">
        <v>509</v>
      </c>
      <c r="C141" s="62" t="s">
        <v>253</v>
      </c>
    </row>
    <row r="142" spans="1:3" ht="18.75" customHeight="1" x14ac:dyDescent="0.35">
      <c r="A142" s="60" t="s">
        <v>510</v>
      </c>
      <c r="B142" s="61" t="s">
        <v>511</v>
      </c>
      <c r="C142" s="62" t="s">
        <v>347</v>
      </c>
    </row>
    <row r="143" spans="1:3" ht="18.75" customHeight="1" x14ac:dyDescent="0.35">
      <c r="A143" s="60" t="s">
        <v>512</v>
      </c>
      <c r="B143" s="61" t="s">
        <v>513</v>
      </c>
      <c r="C143" s="62" t="s">
        <v>367</v>
      </c>
    </row>
    <row r="144" spans="1:3" ht="18.75" customHeight="1" x14ac:dyDescent="0.35">
      <c r="A144" s="60" t="s">
        <v>514</v>
      </c>
      <c r="B144" s="61" t="s">
        <v>515</v>
      </c>
      <c r="C144" s="62" t="s">
        <v>516</v>
      </c>
    </row>
    <row r="145" spans="1:3" ht="18.75" customHeight="1" x14ac:dyDescent="0.35">
      <c r="A145" s="60" t="s">
        <v>517</v>
      </c>
      <c r="B145" s="61" t="s">
        <v>518</v>
      </c>
      <c r="C145" s="62" t="s">
        <v>519</v>
      </c>
    </row>
    <row r="146" spans="1:3" ht="18.75" customHeight="1" x14ac:dyDescent="0.35">
      <c r="A146" s="60" t="s">
        <v>520</v>
      </c>
      <c r="B146" s="61" t="s">
        <v>521</v>
      </c>
      <c r="C146" s="62" t="s">
        <v>250</v>
      </c>
    </row>
    <row r="147" spans="1:3" ht="18.75" customHeight="1" x14ac:dyDescent="0.35">
      <c r="A147" s="60" t="s">
        <v>522</v>
      </c>
      <c r="B147" s="61" t="s">
        <v>523</v>
      </c>
      <c r="C147" s="62" t="s">
        <v>524</v>
      </c>
    </row>
    <row r="148" spans="1:3" ht="18.75" customHeight="1" x14ac:dyDescent="0.35">
      <c r="A148" s="60" t="s">
        <v>525</v>
      </c>
      <c r="B148" s="61" t="s">
        <v>526</v>
      </c>
      <c r="C148" s="62" t="s">
        <v>527</v>
      </c>
    </row>
    <row r="149" spans="1:3" ht="18.75" customHeight="1" x14ac:dyDescent="0.35">
      <c r="A149" s="60" t="s">
        <v>528</v>
      </c>
      <c r="B149" s="61" t="s">
        <v>529</v>
      </c>
      <c r="C149" s="62" t="s">
        <v>214</v>
      </c>
    </row>
    <row r="150" spans="1:3" ht="18.75" customHeight="1" x14ac:dyDescent="0.35">
      <c r="A150" s="60" t="s">
        <v>530</v>
      </c>
      <c r="B150" s="61" t="s">
        <v>531</v>
      </c>
      <c r="C150" s="62" t="s">
        <v>188</v>
      </c>
    </row>
    <row r="151" spans="1:3" ht="18.75" customHeight="1" x14ac:dyDescent="0.35">
      <c r="A151" s="60" t="s">
        <v>532</v>
      </c>
      <c r="B151" s="61" t="s">
        <v>533</v>
      </c>
      <c r="C151" s="62" t="s">
        <v>219</v>
      </c>
    </row>
    <row r="152" spans="1:3" ht="18.75" customHeight="1" x14ac:dyDescent="0.35">
      <c r="A152" s="60" t="s">
        <v>534</v>
      </c>
      <c r="B152" s="61" t="s">
        <v>535</v>
      </c>
      <c r="C152" s="62" t="s">
        <v>240</v>
      </c>
    </row>
    <row r="153" spans="1:3" ht="18.75" customHeight="1" x14ac:dyDescent="0.35">
      <c r="A153" s="60" t="s">
        <v>536</v>
      </c>
      <c r="B153" s="61" t="s">
        <v>535</v>
      </c>
      <c r="C153" s="62" t="s">
        <v>537</v>
      </c>
    </row>
    <row r="154" spans="1:3" ht="18.75" customHeight="1" x14ac:dyDescent="0.35">
      <c r="A154" s="60" t="s">
        <v>538</v>
      </c>
      <c r="B154" s="61" t="s">
        <v>539</v>
      </c>
      <c r="C154" s="62" t="s">
        <v>333</v>
      </c>
    </row>
    <row r="155" spans="1:3" ht="18.75" customHeight="1" x14ac:dyDescent="0.35">
      <c r="A155" s="60" t="s">
        <v>540</v>
      </c>
      <c r="B155" s="61" t="s">
        <v>541</v>
      </c>
      <c r="C155" s="62" t="s">
        <v>170</v>
      </c>
    </row>
    <row r="156" spans="1:3" ht="18.75" customHeight="1" x14ac:dyDescent="0.35">
      <c r="A156" s="60" t="s">
        <v>542</v>
      </c>
      <c r="B156" s="61" t="s">
        <v>543</v>
      </c>
      <c r="C156" s="62" t="s">
        <v>544</v>
      </c>
    </row>
    <row r="157" spans="1:3" ht="18.75" customHeight="1" x14ac:dyDescent="0.35">
      <c r="A157" s="60" t="s">
        <v>545</v>
      </c>
      <c r="B157" s="61" t="s">
        <v>546</v>
      </c>
      <c r="C157" s="62" t="s">
        <v>367</v>
      </c>
    </row>
    <row r="158" spans="1:3" ht="18.75" customHeight="1" x14ac:dyDescent="0.35">
      <c r="A158" s="60" t="s">
        <v>547</v>
      </c>
      <c r="B158" s="61" t="s">
        <v>548</v>
      </c>
      <c r="C158" s="62" t="s">
        <v>549</v>
      </c>
    </row>
    <row r="159" spans="1:3" ht="18.75" customHeight="1" x14ac:dyDescent="0.35">
      <c r="A159" s="60" t="s">
        <v>550</v>
      </c>
      <c r="B159" s="61" t="s">
        <v>551</v>
      </c>
      <c r="C159" s="62" t="s">
        <v>295</v>
      </c>
    </row>
    <row r="160" spans="1:3" ht="18.75" customHeight="1" x14ac:dyDescent="0.35">
      <c r="A160" s="60" t="s">
        <v>552</v>
      </c>
      <c r="B160" s="61" t="s">
        <v>553</v>
      </c>
      <c r="C160" s="62" t="s">
        <v>270</v>
      </c>
    </row>
    <row r="161" spans="1:3" ht="18.75" customHeight="1" x14ac:dyDescent="0.35">
      <c r="A161" s="60" t="s">
        <v>554</v>
      </c>
      <c r="B161" s="61" t="s">
        <v>555</v>
      </c>
      <c r="C161" s="62" t="s">
        <v>556</v>
      </c>
    </row>
    <row r="162" spans="1:3" ht="18.75" customHeight="1" x14ac:dyDescent="0.35">
      <c r="A162" s="60" t="s">
        <v>557</v>
      </c>
      <c r="B162" s="61" t="s">
        <v>558</v>
      </c>
      <c r="C162" s="62" t="s">
        <v>559</v>
      </c>
    </row>
    <row r="163" spans="1:3" ht="18.75" customHeight="1" x14ac:dyDescent="0.35">
      <c r="A163" s="60" t="s">
        <v>560</v>
      </c>
      <c r="B163" s="61" t="s">
        <v>561</v>
      </c>
      <c r="C163" s="62" t="s">
        <v>191</v>
      </c>
    </row>
    <row r="164" spans="1:3" ht="18.75" customHeight="1" x14ac:dyDescent="0.35">
      <c r="A164" s="60" t="s">
        <v>562</v>
      </c>
      <c r="B164" s="61" t="s">
        <v>563</v>
      </c>
      <c r="C164" s="62" t="s">
        <v>564</v>
      </c>
    </row>
    <row r="165" spans="1:3" ht="18.75" customHeight="1" x14ac:dyDescent="0.35">
      <c r="A165" s="60" t="s">
        <v>565</v>
      </c>
      <c r="B165" s="61" t="s">
        <v>566</v>
      </c>
      <c r="C165" s="62" t="s">
        <v>567</v>
      </c>
    </row>
    <row r="166" spans="1:3" ht="18.75" customHeight="1" x14ac:dyDescent="0.35">
      <c r="A166" s="60" t="s">
        <v>568</v>
      </c>
      <c r="B166" s="61" t="s">
        <v>569</v>
      </c>
      <c r="C166" s="62" t="s">
        <v>191</v>
      </c>
    </row>
    <row r="167" spans="1:3" ht="18.75" customHeight="1" x14ac:dyDescent="0.35">
      <c r="A167" s="60" t="s">
        <v>570</v>
      </c>
      <c r="B167" s="61" t="s">
        <v>571</v>
      </c>
      <c r="C167" s="62" t="s">
        <v>572</v>
      </c>
    </row>
    <row r="168" spans="1:3" ht="18.75" customHeight="1" x14ac:dyDescent="0.35">
      <c r="A168" s="60" t="s">
        <v>573</v>
      </c>
      <c r="B168" s="61" t="s">
        <v>574</v>
      </c>
      <c r="C168" s="62" t="s">
        <v>188</v>
      </c>
    </row>
    <row r="169" spans="1:3" ht="18.75" customHeight="1" x14ac:dyDescent="0.35">
      <c r="A169" s="60" t="s">
        <v>575</v>
      </c>
      <c r="B169" s="61" t="s">
        <v>576</v>
      </c>
      <c r="C169" s="62" t="s">
        <v>577</v>
      </c>
    </row>
    <row r="170" spans="1:3" ht="18.75" customHeight="1" x14ac:dyDescent="0.35">
      <c r="A170" s="60" t="s">
        <v>578</v>
      </c>
      <c r="B170" s="61" t="s">
        <v>576</v>
      </c>
      <c r="C170" s="62" t="s">
        <v>579</v>
      </c>
    </row>
    <row r="171" spans="1:3" ht="18.75" customHeight="1" x14ac:dyDescent="0.35">
      <c r="A171" s="60" t="s">
        <v>580</v>
      </c>
      <c r="B171" s="61" t="s">
        <v>581</v>
      </c>
      <c r="C171" s="62" t="s">
        <v>582</v>
      </c>
    </row>
    <row r="172" spans="1:3" ht="18.75" customHeight="1" x14ac:dyDescent="0.35">
      <c r="A172" s="60" t="s">
        <v>583</v>
      </c>
      <c r="B172" s="61" t="s">
        <v>584</v>
      </c>
      <c r="C172" s="62" t="s">
        <v>430</v>
      </c>
    </row>
    <row r="173" spans="1:3" ht="18.75" customHeight="1" x14ac:dyDescent="0.35">
      <c r="A173" s="60" t="s">
        <v>585</v>
      </c>
      <c r="B173" s="61" t="s">
        <v>586</v>
      </c>
      <c r="C173" s="62" t="s">
        <v>202</v>
      </c>
    </row>
    <row r="174" spans="1:3" ht="18.75" customHeight="1" x14ac:dyDescent="0.35">
      <c r="A174" s="60" t="s">
        <v>587</v>
      </c>
      <c r="B174" s="61" t="s">
        <v>588</v>
      </c>
      <c r="C174" s="62" t="s">
        <v>415</v>
      </c>
    </row>
    <row r="175" spans="1:3" ht="18.75" customHeight="1" x14ac:dyDescent="0.35">
      <c r="A175" s="60" t="s">
        <v>589</v>
      </c>
      <c r="B175" s="61" t="s">
        <v>590</v>
      </c>
      <c r="C175" s="62" t="s">
        <v>591</v>
      </c>
    </row>
    <row r="176" spans="1:3" ht="18.75" customHeight="1" x14ac:dyDescent="0.35">
      <c r="A176" s="60" t="s">
        <v>592</v>
      </c>
      <c r="B176" s="61" t="s">
        <v>593</v>
      </c>
      <c r="C176" s="62" t="s">
        <v>286</v>
      </c>
    </row>
    <row r="177" spans="1:3" ht="18.75" customHeight="1" x14ac:dyDescent="0.35">
      <c r="A177" s="60" t="s">
        <v>594</v>
      </c>
      <c r="B177" s="61" t="s">
        <v>595</v>
      </c>
      <c r="C177" s="62" t="s">
        <v>185</v>
      </c>
    </row>
    <row r="178" spans="1:3" ht="18.75" customHeight="1" x14ac:dyDescent="0.35">
      <c r="A178" s="60" t="s">
        <v>596</v>
      </c>
      <c r="B178" s="61" t="s">
        <v>597</v>
      </c>
      <c r="C178" s="62" t="s">
        <v>247</v>
      </c>
    </row>
    <row r="179" spans="1:3" ht="18.75" customHeight="1" x14ac:dyDescent="0.35">
      <c r="A179" s="60" t="s">
        <v>598</v>
      </c>
      <c r="B179" s="61" t="s">
        <v>599</v>
      </c>
      <c r="C179" s="62" t="s">
        <v>170</v>
      </c>
    </row>
    <row r="180" spans="1:3" ht="18.75" customHeight="1" x14ac:dyDescent="0.35">
      <c r="A180" s="60" t="s">
        <v>600</v>
      </c>
      <c r="B180" s="61" t="s">
        <v>601</v>
      </c>
      <c r="C180" s="62" t="s">
        <v>286</v>
      </c>
    </row>
    <row r="181" spans="1:3" ht="18.75" customHeight="1" x14ac:dyDescent="0.35">
      <c r="A181" s="60" t="s">
        <v>602</v>
      </c>
      <c r="B181" s="61" t="s">
        <v>603</v>
      </c>
      <c r="C181" s="62" t="s">
        <v>292</v>
      </c>
    </row>
    <row r="182" spans="1:3" ht="18.75" customHeight="1" x14ac:dyDescent="0.35">
      <c r="A182" s="60" t="s">
        <v>604</v>
      </c>
      <c r="B182" s="61" t="s">
        <v>605</v>
      </c>
      <c r="C182" s="62" t="s">
        <v>191</v>
      </c>
    </row>
    <row r="183" spans="1:3" ht="18.75" customHeight="1" x14ac:dyDescent="0.35">
      <c r="A183" s="60" t="s">
        <v>606</v>
      </c>
      <c r="B183" s="61" t="s">
        <v>270</v>
      </c>
      <c r="C183" s="62" t="s">
        <v>283</v>
      </c>
    </row>
    <row r="184" spans="1:3" ht="18.75" customHeight="1" x14ac:dyDescent="0.35">
      <c r="A184" s="60" t="s">
        <v>607</v>
      </c>
      <c r="B184" s="61" t="s">
        <v>270</v>
      </c>
      <c r="C184" s="62" t="s">
        <v>608</v>
      </c>
    </row>
    <row r="185" spans="1:3" ht="18.75" customHeight="1" x14ac:dyDescent="0.35">
      <c r="A185" s="60" t="s">
        <v>609</v>
      </c>
      <c r="B185" s="61" t="s">
        <v>610</v>
      </c>
      <c r="C185" s="62" t="s">
        <v>611</v>
      </c>
    </row>
    <row r="186" spans="1:3" ht="18.75" customHeight="1" x14ac:dyDescent="0.35">
      <c r="A186" s="60" t="s">
        <v>612</v>
      </c>
      <c r="B186" s="61" t="s">
        <v>613</v>
      </c>
      <c r="C186" s="62" t="s">
        <v>270</v>
      </c>
    </row>
    <row r="187" spans="1:3" ht="18.75" customHeight="1" x14ac:dyDescent="0.35">
      <c r="A187" s="60" t="s">
        <v>614</v>
      </c>
      <c r="B187" s="61" t="s">
        <v>615</v>
      </c>
      <c r="C187" s="62" t="s">
        <v>298</v>
      </c>
    </row>
    <row r="188" spans="1:3" ht="18.75" customHeight="1" x14ac:dyDescent="0.35">
      <c r="A188" s="60" t="s">
        <v>616</v>
      </c>
      <c r="B188" s="61" t="s">
        <v>617</v>
      </c>
      <c r="C188" s="62" t="s">
        <v>618</v>
      </c>
    </row>
    <row r="189" spans="1:3" ht="18.75" customHeight="1" x14ac:dyDescent="0.35">
      <c r="A189" s="60" t="s">
        <v>619</v>
      </c>
      <c r="B189" s="61" t="s">
        <v>620</v>
      </c>
      <c r="C189" s="62" t="s">
        <v>191</v>
      </c>
    </row>
    <row r="190" spans="1:3" ht="18.75" customHeight="1" x14ac:dyDescent="0.35">
      <c r="A190" s="60" t="s">
        <v>621</v>
      </c>
      <c r="B190" s="61" t="s">
        <v>622</v>
      </c>
      <c r="C190" s="62" t="s">
        <v>237</v>
      </c>
    </row>
    <row r="191" spans="1:3" ht="18.75" customHeight="1" x14ac:dyDescent="0.35">
      <c r="A191" s="60" t="s">
        <v>623</v>
      </c>
      <c r="B191" s="61" t="s">
        <v>624</v>
      </c>
      <c r="C191" s="62" t="s">
        <v>455</v>
      </c>
    </row>
    <row r="192" spans="1:3" ht="18.75" customHeight="1" x14ac:dyDescent="0.35">
      <c r="A192" s="60" t="s">
        <v>625</v>
      </c>
      <c r="B192" s="61" t="s">
        <v>626</v>
      </c>
      <c r="C192" s="62" t="s">
        <v>211</v>
      </c>
    </row>
    <row r="193" spans="1:3" ht="18.75" customHeight="1" x14ac:dyDescent="0.35">
      <c r="A193" s="60" t="s">
        <v>627</v>
      </c>
      <c r="B193" s="61" t="s">
        <v>628</v>
      </c>
      <c r="C193" s="62" t="s">
        <v>295</v>
      </c>
    </row>
    <row r="194" spans="1:3" ht="18.75" customHeight="1" x14ac:dyDescent="0.35">
      <c r="A194" s="60" t="s">
        <v>629</v>
      </c>
      <c r="B194" s="61" t="s">
        <v>630</v>
      </c>
      <c r="C194" s="62" t="s">
        <v>179</v>
      </c>
    </row>
    <row r="195" spans="1:3" ht="18.75" customHeight="1" x14ac:dyDescent="0.35">
      <c r="A195" s="60" t="s">
        <v>631</v>
      </c>
      <c r="B195" s="61" t="s">
        <v>632</v>
      </c>
      <c r="C195" s="62" t="s">
        <v>283</v>
      </c>
    </row>
    <row r="196" spans="1:3" ht="18.75" customHeight="1" x14ac:dyDescent="0.35">
      <c r="A196" s="60" t="s">
        <v>633</v>
      </c>
      <c r="B196" s="61" t="s">
        <v>634</v>
      </c>
      <c r="C196" s="62" t="s">
        <v>292</v>
      </c>
    </row>
    <row r="197" spans="1:3" ht="18.75" customHeight="1" x14ac:dyDescent="0.35">
      <c r="A197" s="60" t="s">
        <v>635</v>
      </c>
      <c r="B197" s="61" t="s">
        <v>636</v>
      </c>
      <c r="C197" s="62" t="s">
        <v>356</v>
      </c>
    </row>
    <row r="198" spans="1:3" ht="18.75" customHeight="1" x14ac:dyDescent="0.35">
      <c r="A198" s="60" t="s">
        <v>637</v>
      </c>
      <c r="B198" s="61" t="s">
        <v>638</v>
      </c>
      <c r="C198" s="62" t="s">
        <v>639</v>
      </c>
    </row>
    <row r="199" spans="1:3" ht="18.75" customHeight="1" x14ac:dyDescent="0.35">
      <c r="A199" s="60" t="s">
        <v>640</v>
      </c>
      <c r="B199" s="61" t="s">
        <v>641</v>
      </c>
      <c r="C199" s="62" t="s">
        <v>642</v>
      </c>
    </row>
    <row r="200" spans="1:3" ht="18.75" customHeight="1" x14ac:dyDescent="0.35">
      <c r="A200" s="60" t="s">
        <v>643</v>
      </c>
      <c r="B200" s="61" t="s">
        <v>641</v>
      </c>
      <c r="C200" s="62" t="s">
        <v>644</v>
      </c>
    </row>
    <row r="201" spans="1:3" ht="18.75" customHeight="1" x14ac:dyDescent="0.35">
      <c r="A201" s="60" t="s">
        <v>645</v>
      </c>
      <c r="B201" s="61" t="s">
        <v>646</v>
      </c>
      <c r="C201" s="62" t="s">
        <v>295</v>
      </c>
    </row>
    <row r="202" spans="1:3" ht="18.75" customHeight="1" x14ac:dyDescent="0.35">
      <c r="A202" s="60" t="s">
        <v>647</v>
      </c>
      <c r="B202" s="61" t="s">
        <v>648</v>
      </c>
      <c r="C202" s="62" t="s">
        <v>649</v>
      </c>
    </row>
    <row r="203" spans="1:3" ht="18.75" customHeight="1" x14ac:dyDescent="0.35">
      <c r="A203" s="60" t="s">
        <v>650</v>
      </c>
      <c r="B203" s="61" t="s">
        <v>651</v>
      </c>
      <c r="C203" s="62" t="s">
        <v>652</v>
      </c>
    </row>
    <row r="204" spans="1:3" ht="18.75" customHeight="1" x14ac:dyDescent="0.35">
      <c r="A204" s="60" t="s">
        <v>653</v>
      </c>
      <c r="B204" s="61" t="s">
        <v>654</v>
      </c>
      <c r="C204" s="62" t="s">
        <v>224</v>
      </c>
    </row>
    <row r="205" spans="1:3" ht="18.75" customHeight="1" x14ac:dyDescent="0.35">
      <c r="A205" s="60" t="s">
        <v>655</v>
      </c>
      <c r="B205" s="61" t="s">
        <v>656</v>
      </c>
      <c r="C205" s="62" t="s">
        <v>649</v>
      </c>
    </row>
    <row r="206" spans="1:3" ht="18.75" customHeight="1" x14ac:dyDescent="0.35">
      <c r="A206" s="60" t="s">
        <v>657</v>
      </c>
      <c r="B206" s="61" t="s">
        <v>656</v>
      </c>
      <c r="C206" s="62" t="s">
        <v>658</v>
      </c>
    </row>
    <row r="207" spans="1:3" ht="18.75" customHeight="1" x14ac:dyDescent="0.35">
      <c r="A207" s="60" t="s">
        <v>659</v>
      </c>
      <c r="B207" s="61" t="s">
        <v>660</v>
      </c>
      <c r="C207" s="62" t="s">
        <v>250</v>
      </c>
    </row>
    <row r="208" spans="1:3" ht="18.75" customHeight="1" x14ac:dyDescent="0.35">
      <c r="A208" s="60" t="s">
        <v>661</v>
      </c>
      <c r="B208" s="61" t="s">
        <v>662</v>
      </c>
      <c r="C208" s="62" t="s">
        <v>493</v>
      </c>
    </row>
    <row r="209" spans="1:3" ht="18.75" customHeight="1" x14ac:dyDescent="0.35">
      <c r="A209" s="60" t="s">
        <v>663</v>
      </c>
      <c r="B209" s="61" t="s">
        <v>664</v>
      </c>
      <c r="C209" s="62" t="s">
        <v>464</v>
      </c>
    </row>
    <row r="210" spans="1:3" ht="18.75" customHeight="1" x14ac:dyDescent="0.35">
      <c r="A210" s="60" t="s">
        <v>665</v>
      </c>
      <c r="B210" s="61" t="s">
        <v>664</v>
      </c>
      <c r="C210" s="62" t="s">
        <v>188</v>
      </c>
    </row>
    <row r="211" spans="1:3" ht="18.75" customHeight="1" x14ac:dyDescent="0.35">
      <c r="A211" s="60" t="s">
        <v>666</v>
      </c>
      <c r="B211" s="61" t="s">
        <v>667</v>
      </c>
      <c r="C211" s="62" t="s">
        <v>170</v>
      </c>
    </row>
    <row r="212" spans="1:3" ht="18.75" customHeight="1" x14ac:dyDescent="0.35">
      <c r="A212" s="60" t="s">
        <v>668</v>
      </c>
      <c r="B212" s="61" t="s">
        <v>669</v>
      </c>
      <c r="C212" s="62" t="s">
        <v>253</v>
      </c>
    </row>
    <row r="213" spans="1:3" ht="18.75" customHeight="1" x14ac:dyDescent="0.35">
      <c r="A213" s="60" t="s">
        <v>670</v>
      </c>
      <c r="B213" s="61" t="s">
        <v>671</v>
      </c>
      <c r="C213" s="62" t="s">
        <v>179</v>
      </c>
    </row>
    <row r="214" spans="1:3" ht="18.75" customHeight="1" x14ac:dyDescent="0.35">
      <c r="A214" s="60" t="s">
        <v>672</v>
      </c>
      <c r="B214" s="61" t="s">
        <v>673</v>
      </c>
      <c r="C214" s="62" t="s">
        <v>367</v>
      </c>
    </row>
    <row r="215" spans="1:3" ht="18.75" customHeight="1" x14ac:dyDescent="0.35">
      <c r="A215" s="60" t="s">
        <v>674</v>
      </c>
      <c r="B215" s="61" t="s">
        <v>675</v>
      </c>
      <c r="C215" s="62" t="s">
        <v>170</v>
      </c>
    </row>
    <row r="216" spans="1:3" ht="18.75" customHeight="1" x14ac:dyDescent="0.35">
      <c r="A216" s="60" t="s">
        <v>676</v>
      </c>
      <c r="B216" s="61" t="s">
        <v>677</v>
      </c>
      <c r="C216" s="62" t="s">
        <v>188</v>
      </c>
    </row>
    <row r="217" spans="1:3" ht="18.75" customHeight="1" x14ac:dyDescent="0.35">
      <c r="A217" s="60" t="s">
        <v>678</v>
      </c>
      <c r="B217" s="61" t="s">
        <v>679</v>
      </c>
      <c r="C217" s="62" t="s">
        <v>208</v>
      </c>
    </row>
    <row r="218" spans="1:3" ht="18.75" customHeight="1" x14ac:dyDescent="0.35">
      <c r="A218" s="60" t="s">
        <v>680</v>
      </c>
      <c r="B218" s="61" t="s">
        <v>681</v>
      </c>
      <c r="C218" s="62" t="s">
        <v>237</v>
      </c>
    </row>
    <row r="219" spans="1:3" ht="18.75" customHeight="1" x14ac:dyDescent="0.35">
      <c r="A219" s="60" t="s">
        <v>682</v>
      </c>
      <c r="B219" s="61" t="s">
        <v>683</v>
      </c>
      <c r="C219" s="62" t="s">
        <v>684</v>
      </c>
    </row>
    <row r="220" spans="1:3" ht="18.75" customHeight="1" x14ac:dyDescent="0.35">
      <c r="A220" s="60" t="s">
        <v>685</v>
      </c>
      <c r="B220" s="61" t="s">
        <v>686</v>
      </c>
      <c r="C220" s="62" t="s">
        <v>211</v>
      </c>
    </row>
    <row r="221" spans="1:3" ht="18.75" customHeight="1" x14ac:dyDescent="0.35">
      <c r="A221" s="60" t="s">
        <v>687</v>
      </c>
      <c r="B221" s="61" t="s">
        <v>688</v>
      </c>
      <c r="C221" s="62" t="s">
        <v>292</v>
      </c>
    </row>
    <row r="222" spans="1:3" ht="18.75" customHeight="1" x14ac:dyDescent="0.35">
      <c r="A222" s="60" t="s">
        <v>689</v>
      </c>
      <c r="B222" s="61" t="s">
        <v>690</v>
      </c>
      <c r="C222" s="62" t="s">
        <v>240</v>
      </c>
    </row>
    <row r="223" spans="1:3" ht="18.75" customHeight="1" x14ac:dyDescent="0.35">
      <c r="A223" s="60" t="s">
        <v>691</v>
      </c>
      <c r="B223" s="61" t="s">
        <v>692</v>
      </c>
      <c r="C223" s="62" t="s">
        <v>205</v>
      </c>
    </row>
    <row r="224" spans="1:3" ht="18.75" customHeight="1" x14ac:dyDescent="0.35">
      <c r="A224" s="60" t="s">
        <v>693</v>
      </c>
      <c r="B224" s="61" t="s">
        <v>694</v>
      </c>
      <c r="C224" s="62" t="s">
        <v>356</v>
      </c>
    </row>
    <row r="225" spans="1:3" ht="18.75" customHeight="1" x14ac:dyDescent="0.35">
      <c r="A225" s="60" t="s">
        <v>695</v>
      </c>
      <c r="B225" s="61" t="s">
        <v>696</v>
      </c>
      <c r="C225" s="62" t="s">
        <v>240</v>
      </c>
    </row>
    <row r="226" spans="1:3" ht="18.75" customHeight="1" x14ac:dyDescent="0.35">
      <c r="A226" s="60" t="s">
        <v>697</v>
      </c>
      <c r="B226" s="61" t="s">
        <v>698</v>
      </c>
      <c r="C226" s="62" t="s">
        <v>295</v>
      </c>
    </row>
    <row r="227" spans="1:3" ht="18.75" customHeight="1" x14ac:dyDescent="0.35">
      <c r="A227" s="60" t="s">
        <v>699</v>
      </c>
      <c r="B227" s="61" t="s">
        <v>700</v>
      </c>
      <c r="C227" s="62" t="s">
        <v>333</v>
      </c>
    </row>
    <row r="228" spans="1:3" ht="18.75" customHeight="1" x14ac:dyDescent="0.35">
      <c r="A228" s="60" t="s">
        <v>701</v>
      </c>
      <c r="B228" s="61" t="s">
        <v>702</v>
      </c>
      <c r="C228" s="62" t="s">
        <v>268</v>
      </c>
    </row>
    <row r="229" spans="1:3" ht="18.75" customHeight="1" x14ac:dyDescent="0.35">
      <c r="A229" s="60" t="s">
        <v>703</v>
      </c>
      <c r="B229" s="61" t="s">
        <v>704</v>
      </c>
      <c r="C229" s="62" t="s">
        <v>173</v>
      </c>
    </row>
    <row r="230" spans="1:3" ht="18.75" customHeight="1" x14ac:dyDescent="0.35">
      <c r="A230" s="60" t="s">
        <v>705</v>
      </c>
      <c r="B230" s="61" t="s">
        <v>706</v>
      </c>
      <c r="C230" s="62" t="s">
        <v>397</v>
      </c>
    </row>
    <row r="231" spans="1:3" ht="18.75" customHeight="1" x14ac:dyDescent="0.35">
      <c r="A231" s="60" t="s">
        <v>707</v>
      </c>
      <c r="B231" s="61" t="s">
        <v>708</v>
      </c>
      <c r="C231" s="62" t="s">
        <v>323</v>
      </c>
    </row>
    <row r="232" spans="1:3" ht="18.75" customHeight="1" x14ac:dyDescent="0.35">
      <c r="A232" s="60" t="s">
        <v>709</v>
      </c>
      <c r="B232" s="61" t="s">
        <v>710</v>
      </c>
      <c r="C232" s="62" t="s">
        <v>270</v>
      </c>
    </row>
    <row r="233" spans="1:3" ht="18.75" customHeight="1" x14ac:dyDescent="0.35">
      <c r="A233" s="60" t="s">
        <v>711</v>
      </c>
      <c r="B233" s="61" t="s">
        <v>712</v>
      </c>
      <c r="C233" s="62" t="s">
        <v>464</v>
      </c>
    </row>
    <row r="234" spans="1:3" ht="18.75" customHeight="1" x14ac:dyDescent="0.35">
      <c r="A234" s="60" t="s">
        <v>713</v>
      </c>
      <c r="B234" s="61" t="s">
        <v>714</v>
      </c>
      <c r="C234" s="62" t="s">
        <v>715</v>
      </c>
    </row>
    <row r="235" spans="1:3" ht="18.75" customHeight="1" x14ac:dyDescent="0.35">
      <c r="A235" s="60" t="s">
        <v>716</v>
      </c>
      <c r="B235" s="61" t="s">
        <v>717</v>
      </c>
      <c r="C235" s="62" t="s">
        <v>430</v>
      </c>
    </row>
    <row r="236" spans="1:3" ht="18.75" customHeight="1" x14ac:dyDescent="0.35">
      <c r="A236" s="60" t="s">
        <v>718</v>
      </c>
      <c r="B236" s="61" t="s">
        <v>719</v>
      </c>
      <c r="C236" s="62" t="s">
        <v>317</v>
      </c>
    </row>
    <row r="237" spans="1:3" ht="18.75" customHeight="1" x14ac:dyDescent="0.35">
      <c r="A237" s="60" t="s">
        <v>720</v>
      </c>
      <c r="B237" s="61" t="s">
        <v>721</v>
      </c>
      <c r="C237" s="62" t="s">
        <v>295</v>
      </c>
    </row>
    <row r="238" spans="1:3" ht="18.75" customHeight="1" x14ac:dyDescent="0.35">
      <c r="A238" s="60" t="s">
        <v>722</v>
      </c>
      <c r="B238" s="61" t="s">
        <v>723</v>
      </c>
      <c r="C238" s="62" t="s">
        <v>268</v>
      </c>
    </row>
    <row r="239" spans="1:3" ht="18.75" customHeight="1" x14ac:dyDescent="0.35">
      <c r="A239" s="60" t="s">
        <v>724</v>
      </c>
      <c r="B239" s="61" t="s">
        <v>725</v>
      </c>
      <c r="C239" s="62" t="s">
        <v>256</v>
      </c>
    </row>
    <row r="240" spans="1:3" ht="18.75" customHeight="1" x14ac:dyDescent="0.35">
      <c r="A240" s="60" t="s">
        <v>726</v>
      </c>
      <c r="B240" s="61" t="s">
        <v>727</v>
      </c>
      <c r="C240" s="62" t="s">
        <v>728</v>
      </c>
    </row>
    <row r="241" spans="1:3" ht="18.75" customHeight="1" x14ac:dyDescent="0.35">
      <c r="A241" s="60" t="s">
        <v>729</v>
      </c>
      <c r="B241" s="61" t="s">
        <v>730</v>
      </c>
      <c r="C241" s="62" t="s">
        <v>224</v>
      </c>
    </row>
    <row r="242" spans="1:3" ht="18.75" customHeight="1" x14ac:dyDescent="0.35">
      <c r="A242" s="60" t="s">
        <v>731</v>
      </c>
      <c r="B242" s="61" t="s">
        <v>732</v>
      </c>
      <c r="C242" s="62" t="s">
        <v>250</v>
      </c>
    </row>
    <row r="243" spans="1:3" ht="18.75" customHeight="1" x14ac:dyDescent="0.35">
      <c r="A243" s="60" t="s">
        <v>733</v>
      </c>
      <c r="B243" s="61" t="s">
        <v>734</v>
      </c>
      <c r="C243" s="62" t="s">
        <v>735</v>
      </c>
    </row>
    <row r="244" spans="1:3" ht="18.75" customHeight="1" x14ac:dyDescent="0.35">
      <c r="A244" s="60" t="s">
        <v>736</v>
      </c>
      <c r="B244" s="61" t="s">
        <v>737</v>
      </c>
      <c r="C244" s="62" t="s">
        <v>738</v>
      </c>
    </row>
    <row r="245" spans="1:3" ht="18.75" customHeight="1" x14ac:dyDescent="0.35">
      <c r="A245" s="60" t="s">
        <v>739</v>
      </c>
      <c r="B245" s="61" t="s">
        <v>740</v>
      </c>
      <c r="C245" s="62" t="s">
        <v>341</v>
      </c>
    </row>
    <row r="246" spans="1:3" ht="18.75" customHeight="1" x14ac:dyDescent="0.35">
      <c r="A246" s="60" t="s">
        <v>741</v>
      </c>
      <c r="B246" s="61" t="s">
        <v>742</v>
      </c>
      <c r="C246" s="62" t="s">
        <v>237</v>
      </c>
    </row>
    <row r="247" spans="1:3" ht="18.75" customHeight="1" x14ac:dyDescent="0.35">
      <c r="A247" s="60" t="s">
        <v>743</v>
      </c>
      <c r="B247" s="61" t="s">
        <v>744</v>
      </c>
      <c r="C247" s="62" t="s">
        <v>430</v>
      </c>
    </row>
    <row r="248" spans="1:3" ht="18.75" customHeight="1" x14ac:dyDescent="0.35">
      <c r="A248" s="60" t="s">
        <v>745</v>
      </c>
      <c r="B248" s="61" t="s">
        <v>746</v>
      </c>
      <c r="C248" s="62" t="s">
        <v>256</v>
      </c>
    </row>
    <row r="249" spans="1:3" ht="18.75" customHeight="1" x14ac:dyDescent="0.35">
      <c r="A249" s="60" t="s">
        <v>747</v>
      </c>
      <c r="B249" s="61" t="s">
        <v>748</v>
      </c>
      <c r="C249" s="62" t="s">
        <v>749</v>
      </c>
    </row>
    <row r="250" spans="1:3" ht="18.75" customHeight="1" x14ac:dyDescent="0.35">
      <c r="A250" s="60" t="s">
        <v>750</v>
      </c>
      <c r="B250" s="61" t="s">
        <v>751</v>
      </c>
      <c r="C250" s="62" t="s">
        <v>191</v>
      </c>
    </row>
    <row r="251" spans="1:3" ht="18.75" customHeight="1" x14ac:dyDescent="0.35">
      <c r="A251" s="60" t="s">
        <v>752</v>
      </c>
      <c r="B251" s="61" t="s">
        <v>753</v>
      </c>
      <c r="C251" s="62" t="s">
        <v>164</v>
      </c>
    </row>
    <row r="252" spans="1:3" ht="18.75" customHeight="1" x14ac:dyDescent="0.35">
      <c r="A252" s="60" t="s">
        <v>754</v>
      </c>
      <c r="B252" s="61" t="s">
        <v>755</v>
      </c>
      <c r="C252" s="62" t="s">
        <v>341</v>
      </c>
    </row>
    <row r="253" spans="1:3" ht="18.75" customHeight="1" x14ac:dyDescent="0.35">
      <c r="A253" s="60" t="s">
        <v>756</v>
      </c>
      <c r="B253" s="61" t="s">
        <v>757</v>
      </c>
      <c r="C253" s="62" t="s">
        <v>758</v>
      </c>
    </row>
    <row r="254" spans="1:3" ht="18.75" customHeight="1" x14ac:dyDescent="0.35">
      <c r="A254" s="60" t="s">
        <v>759</v>
      </c>
      <c r="B254" s="61" t="s">
        <v>760</v>
      </c>
      <c r="C254" s="62" t="s">
        <v>179</v>
      </c>
    </row>
    <row r="255" spans="1:3" ht="18.75" customHeight="1" x14ac:dyDescent="0.35">
      <c r="A255" s="60" t="s">
        <v>761</v>
      </c>
      <c r="B255" s="61" t="s">
        <v>762</v>
      </c>
      <c r="C255" s="62" t="s">
        <v>208</v>
      </c>
    </row>
    <row r="256" spans="1:3" ht="18.75" customHeight="1" x14ac:dyDescent="0.35">
      <c r="A256" s="60" t="s">
        <v>763</v>
      </c>
      <c r="B256" s="61" t="s">
        <v>764</v>
      </c>
      <c r="C256" s="62" t="s">
        <v>170</v>
      </c>
    </row>
    <row r="257" spans="1:3" ht="18.75" customHeight="1" x14ac:dyDescent="0.35">
      <c r="A257" s="60" t="s">
        <v>765</v>
      </c>
      <c r="B257" s="61" t="s">
        <v>766</v>
      </c>
      <c r="C257" s="62" t="s">
        <v>211</v>
      </c>
    </row>
    <row r="258" spans="1:3" ht="18.75" customHeight="1" x14ac:dyDescent="0.35">
      <c r="A258" s="60" t="s">
        <v>767</v>
      </c>
      <c r="B258" s="61" t="s">
        <v>768</v>
      </c>
      <c r="C258" s="62" t="s">
        <v>270</v>
      </c>
    </row>
    <row r="259" spans="1:3" ht="18.75" customHeight="1" x14ac:dyDescent="0.35">
      <c r="A259" s="60" t="s">
        <v>769</v>
      </c>
      <c r="B259" s="61" t="s">
        <v>770</v>
      </c>
      <c r="C259" s="62" t="s">
        <v>194</v>
      </c>
    </row>
    <row r="260" spans="1:3" ht="18.75" customHeight="1" x14ac:dyDescent="0.35">
      <c r="A260" s="60" t="s">
        <v>771</v>
      </c>
      <c r="B260" s="61" t="s">
        <v>772</v>
      </c>
      <c r="C260" s="62" t="s">
        <v>773</v>
      </c>
    </row>
    <row r="261" spans="1:3" ht="18.75" customHeight="1" x14ac:dyDescent="0.35">
      <c r="A261" s="60" t="s">
        <v>774</v>
      </c>
      <c r="B261" s="61" t="s">
        <v>775</v>
      </c>
      <c r="C261" s="62" t="s">
        <v>425</v>
      </c>
    </row>
    <row r="262" spans="1:3" ht="18.75" customHeight="1" x14ac:dyDescent="0.35">
      <c r="A262" s="60" t="s">
        <v>776</v>
      </c>
      <c r="B262" s="61" t="s">
        <v>777</v>
      </c>
      <c r="C262" s="62" t="s">
        <v>778</v>
      </c>
    </row>
    <row r="263" spans="1:3" ht="18.75" customHeight="1" x14ac:dyDescent="0.35">
      <c r="A263" s="60" t="s">
        <v>779</v>
      </c>
      <c r="B263" s="61" t="s">
        <v>780</v>
      </c>
      <c r="C263" s="62" t="s">
        <v>191</v>
      </c>
    </row>
    <row r="264" spans="1:3" ht="18.75" customHeight="1" x14ac:dyDescent="0.35">
      <c r="A264" s="60" t="s">
        <v>781</v>
      </c>
      <c r="B264" s="61" t="s">
        <v>782</v>
      </c>
      <c r="C264" s="62" t="s">
        <v>268</v>
      </c>
    </row>
    <row r="265" spans="1:3" ht="18.75" customHeight="1" x14ac:dyDescent="0.35">
      <c r="A265" s="60" t="s">
        <v>783</v>
      </c>
      <c r="B265" s="61" t="s">
        <v>784</v>
      </c>
      <c r="C265" s="62" t="s">
        <v>364</v>
      </c>
    </row>
    <row r="266" spans="1:3" ht="18.75" customHeight="1" x14ac:dyDescent="0.35">
      <c r="A266" s="60" t="s">
        <v>785</v>
      </c>
      <c r="B266" s="61" t="s">
        <v>786</v>
      </c>
      <c r="C266" s="62" t="s">
        <v>292</v>
      </c>
    </row>
    <row r="267" spans="1:3" ht="18.75" customHeight="1" x14ac:dyDescent="0.35">
      <c r="A267" s="60">
        <v>112015</v>
      </c>
      <c r="B267" s="61" t="s">
        <v>787</v>
      </c>
      <c r="C267" s="62" t="s">
        <v>788</v>
      </c>
    </row>
    <row r="268" spans="1:3" ht="18.75" customHeight="1" x14ac:dyDescent="0.35">
      <c r="A268" s="60" t="s">
        <v>789</v>
      </c>
      <c r="B268" s="61" t="s">
        <v>790</v>
      </c>
      <c r="C268" s="62" t="s">
        <v>791</v>
      </c>
    </row>
    <row r="269" spans="1:3" ht="18.75" customHeight="1" x14ac:dyDescent="0.35">
      <c r="A269" s="60" t="s">
        <v>792</v>
      </c>
      <c r="B269" s="61" t="s">
        <v>790</v>
      </c>
      <c r="C269" s="62" t="s">
        <v>793</v>
      </c>
    </row>
    <row r="270" spans="1:3" ht="18.75" customHeight="1" x14ac:dyDescent="0.35">
      <c r="A270" s="60" t="s">
        <v>794</v>
      </c>
      <c r="B270" s="61" t="s">
        <v>795</v>
      </c>
      <c r="C270" s="62" t="s">
        <v>796</v>
      </c>
    </row>
    <row r="271" spans="1:3" ht="18.75" customHeight="1" x14ac:dyDescent="0.35">
      <c r="A271" s="60" t="s">
        <v>797</v>
      </c>
      <c r="B271" s="61" t="s">
        <v>798</v>
      </c>
      <c r="C271" s="62" t="s">
        <v>170</v>
      </c>
    </row>
    <row r="272" spans="1:3" ht="18.75" customHeight="1" x14ac:dyDescent="0.35">
      <c r="A272" s="60" t="s">
        <v>799</v>
      </c>
      <c r="B272" s="61" t="s">
        <v>800</v>
      </c>
      <c r="C272" s="62" t="s">
        <v>801</v>
      </c>
    </row>
    <row r="273" spans="1:3" ht="18.75" customHeight="1" x14ac:dyDescent="0.35">
      <c r="A273" s="60" t="s">
        <v>802</v>
      </c>
      <c r="B273" s="61" t="s">
        <v>803</v>
      </c>
      <c r="C273" s="62" t="s">
        <v>197</v>
      </c>
    </row>
    <row r="274" spans="1:3" ht="18.75" customHeight="1" x14ac:dyDescent="0.35">
      <c r="A274" s="60" t="s">
        <v>804</v>
      </c>
      <c r="B274" s="61" t="s">
        <v>805</v>
      </c>
      <c r="C274" s="62" t="s">
        <v>806</v>
      </c>
    </row>
    <row r="275" spans="1:3" ht="18.75" customHeight="1" x14ac:dyDescent="0.35">
      <c r="A275" s="60" t="s">
        <v>807</v>
      </c>
      <c r="B275" s="61" t="s">
        <v>808</v>
      </c>
      <c r="C275" s="62" t="s">
        <v>809</v>
      </c>
    </row>
    <row r="276" spans="1:3" ht="18.75" customHeight="1" x14ac:dyDescent="0.35">
      <c r="A276" s="60" t="s">
        <v>810</v>
      </c>
      <c r="B276" s="61" t="s">
        <v>811</v>
      </c>
      <c r="C276" s="62" t="s">
        <v>418</v>
      </c>
    </row>
    <row r="277" spans="1:3" ht="18.75" customHeight="1" x14ac:dyDescent="0.35">
      <c r="A277" s="60" t="s">
        <v>812</v>
      </c>
      <c r="B277" s="61" t="s">
        <v>813</v>
      </c>
      <c r="C277" s="62" t="s">
        <v>250</v>
      </c>
    </row>
    <row r="278" spans="1:3" ht="18.75" customHeight="1" x14ac:dyDescent="0.35">
      <c r="A278" s="60" t="s">
        <v>814</v>
      </c>
      <c r="B278" s="61" t="s">
        <v>815</v>
      </c>
      <c r="C278" s="62" t="s">
        <v>256</v>
      </c>
    </row>
    <row r="279" spans="1:3" ht="18.75" customHeight="1" x14ac:dyDescent="0.35">
      <c r="A279" s="60" t="s">
        <v>816</v>
      </c>
      <c r="B279" s="61" t="s">
        <v>817</v>
      </c>
      <c r="C279" s="62" t="s">
        <v>292</v>
      </c>
    </row>
    <row r="280" spans="1:3" ht="18.75" customHeight="1" x14ac:dyDescent="0.35">
      <c r="A280" s="60" t="s">
        <v>818</v>
      </c>
      <c r="B280" s="61" t="s">
        <v>819</v>
      </c>
      <c r="C280" s="62" t="s">
        <v>208</v>
      </c>
    </row>
    <row r="281" spans="1:3" ht="18.75" customHeight="1" x14ac:dyDescent="0.35">
      <c r="A281" s="60" t="s">
        <v>820</v>
      </c>
      <c r="B281" s="61" t="s">
        <v>821</v>
      </c>
      <c r="C281" s="62" t="s">
        <v>179</v>
      </c>
    </row>
    <row r="282" spans="1:3" ht="18.75" customHeight="1" x14ac:dyDescent="0.35">
      <c r="A282" s="60" t="s">
        <v>822</v>
      </c>
      <c r="B282" s="61" t="s">
        <v>823</v>
      </c>
      <c r="C282" s="62" t="s">
        <v>306</v>
      </c>
    </row>
    <row r="283" spans="1:3" ht="18.75" customHeight="1" x14ac:dyDescent="0.35">
      <c r="A283" s="60" t="s">
        <v>824</v>
      </c>
      <c r="B283" s="61" t="s">
        <v>825</v>
      </c>
      <c r="C283" s="62" t="s">
        <v>826</v>
      </c>
    </row>
    <row r="284" spans="1:3" ht="18.75" customHeight="1" x14ac:dyDescent="0.35">
      <c r="A284" s="60" t="s">
        <v>827</v>
      </c>
      <c r="B284" s="61" t="s">
        <v>828</v>
      </c>
      <c r="C284" s="62" t="s">
        <v>208</v>
      </c>
    </row>
    <row r="285" spans="1:3" ht="18.75" customHeight="1" x14ac:dyDescent="0.35">
      <c r="A285" s="60" t="s">
        <v>829</v>
      </c>
      <c r="B285" s="61" t="s">
        <v>830</v>
      </c>
      <c r="C285" s="62" t="s">
        <v>219</v>
      </c>
    </row>
    <row r="286" spans="1:3" ht="18.75" customHeight="1" x14ac:dyDescent="0.35">
      <c r="A286" s="60" t="s">
        <v>831</v>
      </c>
      <c r="B286" s="61" t="s">
        <v>832</v>
      </c>
      <c r="C286" s="62" t="s">
        <v>430</v>
      </c>
    </row>
    <row r="287" spans="1:3" ht="18.75" customHeight="1" x14ac:dyDescent="0.35">
      <c r="A287" s="60" t="s">
        <v>833</v>
      </c>
      <c r="B287" s="61" t="s">
        <v>832</v>
      </c>
      <c r="C287" s="62" t="s">
        <v>834</v>
      </c>
    </row>
    <row r="288" spans="1:3" ht="18.75" customHeight="1" x14ac:dyDescent="0.35">
      <c r="A288" s="60" t="s">
        <v>835</v>
      </c>
      <c r="B288" s="61" t="s">
        <v>836</v>
      </c>
      <c r="C288" s="62" t="s">
        <v>292</v>
      </c>
    </row>
    <row r="289" spans="1:3" ht="18.75" customHeight="1" x14ac:dyDescent="0.35">
      <c r="A289" s="60" t="s">
        <v>837</v>
      </c>
      <c r="B289" s="61" t="s">
        <v>838</v>
      </c>
      <c r="C289" s="62" t="s">
        <v>270</v>
      </c>
    </row>
    <row r="290" spans="1:3" ht="18.75" customHeight="1" x14ac:dyDescent="0.35">
      <c r="A290" s="60" t="s">
        <v>839</v>
      </c>
      <c r="B290" s="61" t="s">
        <v>320</v>
      </c>
      <c r="C290" s="62" t="s">
        <v>390</v>
      </c>
    </row>
    <row r="291" spans="1:3" ht="18.75" customHeight="1" x14ac:dyDescent="0.35">
      <c r="A291" s="60" t="s">
        <v>840</v>
      </c>
      <c r="B291" s="61" t="s">
        <v>841</v>
      </c>
      <c r="C291" s="62" t="s">
        <v>268</v>
      </c>
    </row>
    <row r="292" spans="1:3" ht="18.75" customHeight="1" x14ac:dyDescent="0.35">
      <c r="A292" s="60" t="s">
        <v>842</v>
      </c>
      <c r="B292" s="61" t="s">
        <v>843</v>
      </c>
      <c r="C292" s="62" t="s">
        <v>237</v>
      </c>
    </row>
    <row r="293" spans="1:3" ht="18.75" customHeight="1" x14ac:dyDescent="0.35">
      <c r="A293" s="60" t="s">
        <v>844</v>
      </c>
      <c r="B293" s="61" t="s">
        <v>845</v>
      </c>
      <c r="C293" s="62" t="s">
        <v>270</v>
      </c>
    </row>
    <row r="294" spans="1:3" ht="18.75" customHeight="1" x14ac:dyDescent="0.35">
      <c r="A294" s="60" t="s">
        <v>846</v>
      </c>
      <c r="B294" s="61" t="s">
        <v>847</v>
      </c>
      <c r="C294" s="62" t="s">
        <v>735</v>
      </c>
    </row>
    <row r="295" spans="1:3" ht="18.75" customHeight="1" x14ac:dyDescent="0.35">
      <c r="A295" s="60" t="s">
        <v>848</v>
      </c>
      <c r="B295" s="61" t="s">
        <v>849</v>
      </c>
      <c r="C295" s="62" t="s">
        <v>516</v>
      </c>
    </row>
    <row r="296" spans="1:3" ht="18.75" customHeight="1" x14ac:dyDescent="0.35">
      <c r="A296" s="60" t="s">
        <v>850</v>
      </c>
      <c r="B296" s="61" t="s">
        <v>851</v>
      </c>
      <c r="C296" s="62" t="s">
        <v>205</v>
      </c>
    </row>
    <row r="297" spans="1:3" ht="18.75" customHeight="1" x14ac:dyDescent="0.35">
      <c r="A297" s="60" t="s">
        <v>852</v>
      </c>
      <c r="B297" s="61" t="s">
        <v>853</v>
      </c>
      <c r="C297" s="62" t="s">
        <v>854</v>
      </c>
    </row>
    <row r="298" spans="1:3" ht="18.75" customHeight="1" x14ac:dyDescent="0.35">
      <c r="A298" s="60" t="s">
        <v>855</v>
      </c>
      <c r="B298" s="61" t="s">
        <v>856</v>
      </c>
      <c r="C298" s="62" t="s">
        <v>401</v>
      </c>
    </row>
    <row r="299" spans="1:3" ht="18.75" customHeight="1" x14ac:dyDescent="0.35">
      <c r="A299" s="60" t="s">
        <v>857</v>
      </c>
      <c r="B299" s="61" t="s">
        <v>858</v>
      </c>
      <c r="C299" s="62" t="s">
        <v>323</v>
      </c>
    </row>
    <row r="300" spans="1:3" ht="18.75" customHeight="1" x14ac:dyDescent="0.35">
      <c r="A300" s="60" t="s">
        <v>859</v>
      </c>
      <c r="B300" s="61" t="s">
        <v>860</v>
      </c>
      <c r="C300" s="62" t="s">
        <v>295</v>
      </c>
    </row>
    <row r="301" spans="1:3" ht="18.75" customHeight="1" x14ac:dyDescent="0.35">
      <c r="A301" s="60" t="s">
        <v>861</v>
      </c>
      <c r="B301" s="61" t="s">
        <v>860</v>
      </c>
      <c r="C301" s="62" t="s">
        <v>182</v>
      </c>
    </row>
    <row r="302" spans="1:3" ht="18.75" customHeight="1" x14ac:dyDescent="0.35">
      <c r="A302" s="60" t="s">
        <v>862</v>
      </c>
      <c r="B302" s="61" t="s">
        <v>863</v>
      </c>
      <c r="C302" s="62" t="s">
        <v>219</v>
      </c>
    </row>
    <row r="303" spans="1:3" ht="18.75" customHeight="1" x14ac:dyDescent="0.35">
      <c r="A303" s="60" t="s">
        <v>864</v>
      </c>
      <c r="B303" s="61" t="s">
        <v>865</v>
      </c>
      <c r="C303" s="62" t="s">
        <v>459</v>
      </c>
    </row>
    <row r="304" spans="1:3" ht="18.75" customHeight="1" x14ac:dyDescent="0.35">
      <c r="A304" s="60" t="s">
        <v>866</v>
      </c>
      <c r="B304" s="61" t="s">
        <v>867</v>
      </c>
      <c r="C304" s="62" t="s">
        <v>448</v>
      </c>
    </row>
    <row r="305" spans="1:3" ht="18.75" customHeight="1" x14ac:dyDescent="0.35">
      <c r="A305" s="60" t="s">
        <v>868</v>
      </c>
      <c r="B305" s="61" t="s">
        <v>869</v>
      </c>
      <c r="C305" s="62" t="s">
        <v>256</v>
      </c>
    </row>
    <row r="306" spans="1:3" ht="18.75" customHeight="1" x14ac:dyDescent="0.35">
      <c r="A306" s="60" t="s">
        <v>870</v>
      </c>
      <c r="B306" s="61" t="s">
        <v>871</v>
      </c>
      <c r="C306" s="62" t="s">
        <v>270</v>
      </c>
    </row>
    <row r="307" spans="1:3" ht="18.75" customHeight="1" x14ac:dyDescent="0.35">
      <c r="A307" s="60" t="s">
        <v>872</v>
      </c>
      <c r="B307" s="61" t="s">
        <v>873</v>
      </c>
      <c r="C307" s="62" t="s">
        <v>283</v>
      </c>
    </row>
    <row r="308" spans="1:3" ht="18.75" customHeight="1" x14ac:dyDescent="0.35">
      <c r="A308" s="60" t="s">
        <v>874</v>
      </c>
      <c r="B308" s="61" t="s">
        <v>875</v>
      </c>
      <c r="C308" s="62" t="s">
        <v>563</v>
      </c>
    </row>
    <row r="309" spans="1:3" ht="18.75" customHeight="1" x14ac:dyDescent="0.35">
      <c r="A309" s="60" t="s">
        <v>876</v>
      </c>
      <c r="B309" s="61" t="s">
        <v>877</v>
      </c>
      <c r="C309" s="62" t="s">
        <v>448</v>
      </c>
    </row>
    <row r="310" spans="1:3" ht="18.75" customHeight="1" x14ac:dyDescent="0.35">
      <c r="A310" s="60" t="s">
        <v>878</v>
      </c>
      <c r="B310" s="61" t="s">
        <v>879</v>
      </c>
      <c r="C310" s="62" t="s">
        <v>880</v>
      </c>
    </row>
    <row r="311" spans="1:3" ht="18.75" customHeight="1" x14ac:dyDescent="0.35">
      <c r="A311" s="60" t="s">
        <v>881</v>
      </c>
      <c r="B311" s="61" t="s">
        <v>882</v>
      </c>
      <c r="C311" s="62" t="s">
        <v>883</v>
      </c>
    </row>
    <row r="312" spans="1:3" ht="18.75" customHeight="1" x14ac:dyDescent="0.35">
      <c r="A312" s="60" t="s">
        <v>884</v>
      </c>
      <c r="B312" s="61" t="s">
        <v>885</v>
      </c>
      <c r="C312" s="62" t="s">
        <v>341</v>
      </c>
    </row>
    <row r="313" spans="1:3" ht="18.75" customHeight="1" x14ac:dyDescent="0.35">
      <c r="A313" s="60" t="s">
        <v>886</v>
      </c>
      <c r="B313" s="61" t="s">
        <v>887</v>
      </c>
      <c r="C313" s="62" t="s">
        <v>173</v>
      </c>
    </row>
    <row r="314" spans="1:3" ht="18.75" customHeight="1" x14ac:dyDescent="0.35">
      <c r="A314" s="60" t="s">
        <v>888</v>
      </c>
      <c r="B314" s="61" t="s">
        <v>889</v>
      </c>
      <c r="C314" s="62" t="s">
        <v>240</v>
      </c>
    </row>
    <row r="315" spans="1:3" ht="18.75" customHeight="1" x14ac:dyDescent="0.35">
      <c r="A315" s="60" t="s">
        <v>890</v>
      </c>
      <c r="B315" s="61" t="s">
        <v>891</v>
      </c>
      <c r="C315" s="62" t="s">
        <v>425</v>
      </c>
    </row>
    <row r="316" spans="1:3" ht="18.75" customHeight="1" x14ac:dyDescent="0.35">
      <c r="A316" s="60" t="s">
        <v>892</v>
      </c>
      <c r="B316" s="61" t="s">
        <v>893</v>
      </c>
      <c r="C316" s="62" t="s">
        <v>286</v>
      </c>
    </row>
    <row r="317" spans="1:3" ht="18.75" customHeight="1" x14ac:dyDescent="0.35">
      <c r="A317" s="60" t="s">
        <v>894</v>
      </c>
      <c r="B317" s="61" t="s">
        <v>895</v>
      </c>
      <c r="C317" s="62" t="s">
        <v>451</v>
      </c>
    </row>
    <row r="318" spans="1:3" ht="18.75" customHeight="1" x14ac:dyDescent="0.35">
      <c r="A318" s="60" t="s">
        <v>896</v>
      </c>
      <c r="B318" s="61" t="s">
        <v>897</v>
      </c>
      <c r="C318" s="62" t="s">
        <v>448</v>
      </c>
    </row>
    <row r="319" spans="1:3" ht="18.75" customHeight="1" x14ac:dyDescent="0.35">
      <c r="A319" s="60" t="s">
        <v>898</v>
      </c>
      <c r="B319" s="61" t="s">
        <v>899</v>
      </c>
      <c r="C319" s="62" t="s">
        <v>219</v>
      </c>
    </row>
    <row r="320" spans="1:3" ht="18.75" customHeight="1" x14ac:dyDescent="0.35">
      <c r="A320" s="60" t="s">
        <v>900</v>
      </c>
      <c r="B320" s="61" t="s">
        <v>642</v>
      </c>
      <c r="C320" s="62" t="s">
        <v>173</v>
      </c>
    </row>
    <row r="321" spans="1:3" ht="18.75" customHeight="1" x14ac:dyDescent="0.35">
      <c r="A321" s="60" t="s">
        <v>901</v>
      </c>
      <c r="B321" s="61" t="s">
        <v>902</v>
      </c>
      <c r="C321" s="62" t="s">
        <v>219</v>
      </c>
    </row>
    <row r="322" spans="1:3" ht="18.75" customHeight="1" x14ac:dyDescent="0.35">
      <c r="A322" s="60" t="s">
        <v>903</v>
      </c>
      <c r="B322" s="61" t="s">
        <v>904</v>
      </c>
      <c r="C322" s="62" t="s">
        <v>448</v>
      </c>
    </row>
    <row r="323" spans="1:3" ht="18.75" customHeight="1" x14ac:dyDescent="0.35">
      <c r="A323" s="60" t="s">
        <v>905</v>
      </c>
      <c r="B323" s="61" t="s">
        <v>415</v>
      </c>
      <c r="C323" s="62" t="s">
        <v>194</v>
      </c>
    </row>
    <row r="324" spans="1:3" ht="18.75" customHeight="1" x14ac:dyDescent="0.35">
      <c r="A324" s="60" t="s">
        <v>906</v>
      </c>
      <c r="B324" s="61" t="s">
        <v>907</v>
      </c>
      <c r="C324" s="62" t="s">
        <v>908</v>
      </c>
    </row>
    <row r="325" spans="1:3" ht="18.75" customHeight="1" x14ac:dyDescent="0.35">
      <c r="A325" s="60" t="s">
        <v>909</v>
      </c>
      <c r="B325" s="61" t="s">
        <v>910</v>
      </c>
      <c r="C325" s="62" t="s">
        <v>292</v>
      </c>
    </row>
    <row r="326" spans="1:3" ht="18.75" customHeight="1" x14ac:dyDescent="0.35">
      <c r="A326" s="60" t="s">
        <v>911</v>
      </c>
      <c r="B326" s="61" t="s">
        <v>912</v>
      </c>
      <c r="C326" s="62" t="s">
        <v>191</v>
      </c>
    </row>
    <row r="327" spans="1:3" ht="18.75" customHeight="1" x14ac:dyDescent="0.35">
      <c r="A327" s="60" t="s">
        <v>913</v>
      </c>
      <c r="B327" s="61" t="s">
        <v>914</v>
      </c>
      <c r="C327" s="62" t="s">
        <v>493</v>
      </c>
    </row>
    <row r="328" spans="1:3" ht="18.75" customHeight="1" x14ac:dyDescent="0.35">
      <c r="A328" s="60" t="s">
        <v>915</v>
      </c>
      <c r="B328" s="61" t="s">
        <v>250</v>
      </c>
      <c r="C328" s="62" t="s">
        <v>341</v>
      </c>
    </row>
    <row r="329" spans="1:3" ht="18.75" customHeight="1" x14ac:dyDescent="0.35">
      <c r="A329" s="60" t="s">
        <v>916</v>
      </c>
      <c r="B329" s="61" t="s">
        <v>250</v>
      </c>
      <c r="C329" s="62" t="s">
        <v>364</v>
      </c>
    </row>
    <row r="330" spans="1:3" ht="18.75" customHeight="1" x14ac:dyDescent="0.35">
      <c r="A330" s="60" t="s">
        <v>917</v>
      </c>
      <c r="B330" s="61" t="s">
        <v>918</v>
      </c>
      <c r="C330" s="62" t="s">
        <v>919</v>
      </c>
    </row>
    <row r="331" spans="1:3" ht="18.75" customHeight="1" x14ac:dyDescent="0.35">
      <c r="A331" s="60" t="s">
        <v>920</v>
      </c>
      <c r="B331" s="61" t="s">
        <v>921</v>
      </c>
      <c r="C331" s="62" t="s">
        <v>922</v>
      </c>
    </row>
    <row r="332" spans="1:3" ht="18.75" customHeight="1" x14ac:dyDescent="0.35">
      <c r="A332" s="60" t="s">
        <v>923</v>
      </c>
      <c r="B332" s="61" t="s">
        <v>921</v>
      </c>
      <c r="C332" s="62" t="s">
        <v>924</v>
      </c>
    </row>
    <row r="333" spans="1:3" ht="18.75" customHeight="1" x14ac:dyDescent="0.35">
      <c r="A333" s="60" t="s">
        <v>925</v>
      </c>
      <c r="B333" s="61" t="s">
        <v>430</v>
      </c>
      <c r="C333" s="62" t="s">
        <v>270</v>
      </c>
    </row>
    <row r="334" spans="1:3" ht="18.75" customHeight="1" x14ac:dyDescent="0.35">
      <c r="A334" s="60" t="s">
        <v>926</v>
      </c>
      <c r="B334" s="61" t="s">
        <v>927</v>
      </c>
      <c r="C334" s="62" t="s">
        <v>224</v>
      </c>
    </row>
    <row r="335" spans="1:3" ht="18.75" customHeight="1" x14ac:dyDescent="0.35">
      <c r="A335" s="60" t="s">
        <v>928</v>
      </c>
      <c r="B335" s="61" t="s">
        <v>929</v>
      </c>
      <c r="C335" s="62" t="s">
        <v>214</v>
      </c>
    </row>
    <row r="336" spans="1:3" ht="18.75" customHeight="1" x14ac:dyDescent="0.35">
      <c r="A336" s="60" t="s">
        <v>930</v>
      </c>
      <c r="B336" s="61" t="s">
        <v>931</v>
      </c>
      <c r="C336" s="62" t="s">
        <v>250</v>
      </c>
    </row>
    <row r="337" spans="1:3" ht="18.75" customHeight="1" x14ac:dyDescent="0.35">
      <c r="A337" s="60" t="s">
        <v>932</v>
      </c>
      <c r="B337" s="61" t="s">
        <v>933</v>
      </c>
      <c r="C337" s="62" t="s">
        <v>214</v>
      </c>
    </row>
    <row r="338" spans="1:3" ht="18.75" customHeight="1" x14ac:dyDescent="0.35">
      <c r="A338" s="60" t="s">
        <v>934</v>
      </c>
      <c r="B338" s="61" t="s">
        <v>935</v>
      </c>
      <c r="C338" s="62" t="s">
        <v>268</v>
      </c>
    </row>
    <row r="339" spans="1:3" ht="18.75" customHeight="1" x14ac:dyDescent="0.35">
      <c r="A339" s="60" t="s">
        <v>936</v>
      </c>
      <c r="B339" s="61" t="s">
        <v>937</v>
      </c>
      <c r="C339" s="62" t="s">
        <v>430</v>
      </c>
    </row>
    <row r="340" spans="1:3" ht="18.75" customHeight="1" x14ac:dyDescent="0.35">
      <c r="A340" s="60" t="s">
        <v>938</v>
      </c>
      <c r="B340" s="61" t="s">
        <v>939</v>
      </c>
      <c r="C340" s="62" t="s">
        <v>940</v>
      </c>
    </row>
    <row r="341" spans="1:3" ht="18.75" customHeight="1" x14ac:dyDescent="0.35">
      <c r="A341" s="60" t="s">
        <v>941</v>
      </c>
      <c r="B341" s="61" t="s">
        <v>942</v>
      </c>
      <c r="C341" s="62" t="s">
        <v>214</v>
      </c>
    </row>
    <row r="342" spans="1:3" ht="18.75" customHeight="1" x14ac:dyDescent="0.35">
      <c r="A342" s="60" t="s">
        <v>943</v>
      </c>
      <c r="B342" s="61" t="s">
        <v>944</v>
      </c>
      <c r="C342" s="62" t="s">
        <v>295</v>
      </c>
    </row>
    <row r="343" spans="1:3" ht="18.75" customHeight="1" x14ac:dyDescent="0.35">
      <c r="A343" s="60" t="s">
        <v>945</v>
      </c>
      <c r="B343" s="61" t="s">
        <v>946</v>
      </c>
      <c r="C343" s="62" t="s">
        <v>947</v>
      </c>
    </row>
    <row r="344" spans="1:3" ht="18.75" customHeight="1" x14ac:dyDescent="0.35">
      <c r="A344" s="60" t="s">
        <v>948</v>
      </c>
      <c r="B344" s="61" t="s">
        <v>949</v>
      </c>
      <c r="C344" s="62" t="s">
        <v>950</v>
      </c>
    </row>
    <row r="345" spans="1:3" ht="18.75" customHeight="1" x14ac:dyDescent="0.35">
      <c r="A345" s="60" t="s">
        <v>951</v>
      </c>
      <c r="B345" s="61" t="s">
        <v>952</v>
      </c>
      <c r="C345" s="62" t="s">
        <v>953</v>
      </c>
    </row>
    <row r="346" spans="1:3" ht="18.75" customHeight="1" x14ac:dyDescent="0.35">
      <c r="A346" s="60" t="s">
        <v>954</v>
      </c>
      <c r="B346" s="61" t="s">
        <v>955</v>
      </c>
      <c r="C346" s="62" t="s">
        <v>250</v>
      </c>
    </row>
    <row r="347" spans="1:3" ht="18.75" customHeight="1" x14ac:dyDescent="0.35">
      <c r="A347" s="60" t="s">
        <v>956</v>
      </c>
      <c r="B347" s="61" t="s">
        <v>957</v>
      </c>
      <c r="C347" s="62" t="s">
        <v>826</v>
      </c>
    </row>
    <row r="348" spans="1:3" ht="18.75" customHeight="1" x14ac:dyDescent="0.35">
      <c r="A348" s="60" t="s">
        <v>958</v>
      </c>
      <c r="B348" s="61" t="s">
        <v>959</v>
      </c>
      <c r="C348" s="62" t="s">
        <v>579</v>
      </c>
    </row>
    <row r="349" spans="1:3" ht="18.75" customHeight="1" x14ac:dyDescent="0.35">
      <c r="A349" s="60" t="s">
        <v>960</v>
      </c>
      <c r="B349" s="61" t="s">
        <v>961</v>
      </c>
      <c r="C349" s="62" t="s">
        <v>289</v>
      </c>
    </row>
    <row r="350" spans="1:3" ht="18.75" customHeight="1" x14ac:dyDescent="0.35">
      <c r="A350" s="60" t="s">
        <v>962</v>
      </c>
      <c r="B350" s="61" t="s">
        <v>963</v>
      </c>
      <c r="C350" s="62" t="s">
        <v>208</v>
      </c>
    </row>
    <row r="351" spans="1:3" ht="18.75" customHeight="1" x14ac:dyDescent="0.35">
      <c r="A351" s="60" t="s">
        <v>964</v>
      </c>
      <c r="B351" s="61" t="s">
        <v>965</v>
      </c>
      <c r="C351" s="62" t="s">
        <v>966</v>
      </c>
    </row>
    <row r="352" spans="1:3" ht="18.75" customHeight="1" x14ac:dyDescent="0.35">
      <c r="A352" s="60" t="s">
        <v>967</v>
      </c>
      <c r="B352" s="61" t="s">
        <v>968</v>
      </c>
      <c r="C352" s="62" t="s">
        <v>250</v>
      </c>
    </row>
    <row r="353" spans="1:3" ht="18.75" customHeight="1" x14ac:dyDescent="0.35">
      <c r="A353" s="60" t="s">
        <v>969</v>
      </c>
      <c r="B353" s="61" t="s">
        <v>970</v>
      </c>
      <c r="C353" s="62" t="s">
        <v>317</v>
      </c>
    </row>
    <row r="354" spans="1:3" ht="18.75" customHeight="1" x14ac:dyDescent="0.35">
      <c r="A354" s="60" t="s">
        <v>971</v>
      </c>
      <c r="B354" s="61" t="s">
        <v>972</v>
      </c>
      <c r="C354" s="62" t="s">
        <v>219</v>
      </c>
    </row>
    <row r="355" spans="1:3" ht="18.75" customHeight="1" x14ac:dyDescent="0.35">
      <c r="A355" s="60" t="s">
        <v>973</v>
      </c>
      <c r="B355" s="61" t="s">
        <v>974</v>
      </c>
      <c r="C355" s="62" t="s">
        <v>268</v>
      </c>
    </row>
    <row r="356" spans="1:3" ht="18.75" customHeight="1" x14ac:dyDescent="0.35">
      <c r="A356" s="60" t="s">
        <v>975</v>
      </c>
      <c r="B356" s="61" t="s">
        <v>976</v>
      </c>
      <c r="C356" s="62" t="s">
        <v>977</v>
      </c>
    </row>
    <row r="357" spans="1:3" ht="18.75" customHeight="1" x14ac:dyDescent="0.35">
      <c r="A357" s="60" t="s">
        <v>978</v>
      </c>
      <c r="B357" s="61" t="s">
        <v>979</v>
      </c>
      <c r="C357" s="62" t="s">
        <v>980</v>
      </c>
    </row>
    <row r="358" spans="1:3" ht="18.75" customHeight="1" x14ac:dyDescent="0.35">
      <c r="A358" s="60" t="s">
        <v>981</v>
      </c>
      <c r="B358" s="61" t="s">
        <v>982</v>
      </c>
      <c r="C358" s="62" t="s">
        <v>356</v>
      </c>
    </row>
    <row r="359" spans="1:3" ht="18.75" customHeight="1" x14ac:dyDescent="0.35">
      <c r="A359" s="60" t="s">
        <v>983</v>
      </c>
      <c r="B359" s="61" t="s">
        <v>984</v>
      </c>
      <c r="C359" s="62" t="s">
        <v>182</v>
      </c>
    </row>
    <row r="360" spans="1:3" ht="18.75" customHeight="1" x14ac:dyDescent="0.35">
      <c r="A360" s="60" t="s">
        <v>985</v>
      </c>
      <c r="B360" s="61" t="s">
        <v>986</v>
      </c>
      <c r="C360" s="62" t="s">
        <v>987</v>
      </c>
    </row>
    <row r="361" spans="1:3" ht="18.75" customHeight="1" x14ac:dyDescent="0.35">
      <c r="A361" s="60" t="s">
        <v>988</v>
      </c>
      <c r="B361" s="61" t="s">
        <v>989</v>
      </c>
      <c r="C361" s="62" t="s">
        <v>990</v>
      </c>
    </row>
    <row r="362" spans="1:3" ht="18.75" customHeight="1" x14ac:dyDescent="0.35">
      <c r="A362" s="60" t="s">
        <v>991</v>
      </c>
      <c r="B362" s="61" t="s">
        <v>992</v>
      </c>
      <c r="C362" s="62" t="s">
        <v>270</v>
      </c>
    </row>
    <row r="363" spans="1:3" ht="18.75" customHeight="1" x14ac:dyDescent="0.35">
      <c r="A363" s="60" t="s">
        <v>993</v>
      </c>
      <c r="B363" s="61" t="s">
        <v>994</v>
      </c>
      <c r="C363" s="62" t="s">
        <v>173</v>
      </c>
    </row>
    <row r="364" spans="1:3" ht="18.75" customHeight="1" x14ac:dyDescent="0.35">
      <c r="A364" s="60" t="s">
        <v>995</v>
      </c>
      <c r="B364" s="61" t="s">
        <v>996</v>
      </c>
      <c r="C364" s="62" t="s">
        <v>997</v>
      </c>
    </row>
    <row r="365" spans="1:3" ht="18.75" customHeight="1" x14ac:dyDescent="0.35">
      <c r="A365" s="60" t="s">
        <v>998</v>
      </c>
      <c r="B365" s="61" t="s">
        <v>996</v>
      </c>
      <c r="C365" s="62" t="s">
        <v>270</v>
      </c>
    </row>
    <row r="366" spans="1:3" ht="18.75" customHeight="1" x14ac:dyDescent="0.35">
      <c r="A366" s="60" t="s">
        <v>999</v>
      </c>
      <c r="B366" s="61" t="s">
        <v>1000</v>
      </c>
      <c r="C366" s="62" t="s">
        <v>1001</v>
      </c>
    </row>
    <row r="367" spans="1:3" ht="18.75" customHeight="1" x14ac:dyDescent="0.35">
      <c r="A367" s="60" t="s">
        <v>1002</v>
      </c>
      <c r="B367" s="61" t="s">
        <v>1003</v>
      </c>
      <c r="C367" s="62" t="s">
        <v>224</v>
      </c>
    </row>
    <row r="368" spans="1:3" ht="18.75" customHeight="1" x14ac:dyDescent="0.35">
      <c r="A368" s="60" t="s">
        <v>1004</v>
      </c>
      <c r="B368" s="61" t="s">
        <v>1005</v>
      </c>
      <c r="C368" s="62" t="s">
        <v>295</v>
      </c>
    </row>
    <row r="369" spans="1:3" ht="18.75" customHeight="1" x14ac:dyDescent="0.35">
      <c r="A369" s="60" t="s">
        <v>1006</v>
      </c>
      <c r="B369" s="61" t="s">
        <v>1007</v>
      </c>
      <c r="C369" s="62" t="s">
        <v>987</v>
      </c>
    </row>
    <row r="370" spans="1:3" ht="18.75" customHeight="1" x14ac:dyDescent="0.35">
      <c r="A370" s="60" t="s">
        <v>1008</v>
      </c>
      <c r="B370" s="61" t="s">
        <v>1009</v>
      </c>
      <c r="C370" s="62" t="s">
        <v>1010</v>
      </c>
    </row>
    <row r="371" spans="1:3" ht="18.75" customHeight="1" x14ac:dyDescent="0.35">
      <c r="A371" s="60" t="s">
        <v>1011</v>
      </c>
      <c r="B371" s="61" t="s">
        <v>1012</v>
      </c>
      <c r="C371" s="62" t="s">
        <v>219</v>
      </c>
    </row>
    <row r="372" spans="1:3" ht="18.75" customHeight="1" x14ac:dyDescent="0.35">
      <c r="A372" s="60" t="s">
        <v>1013</v>
      </c>
      <c r="B372" s="61" t="s">
        <v>1014</v>
      </c>
      <c r="C372" s="62" t="s">
        <v>283</v>
      </c>
    </row>
    <row r="373" spans="1:3" ht="18.75" customHeight="1" x14ac:dyDescent="0.35">
      <c r="A373" s="60" t="s">
        <v>1015</v>
      </c>
      <c r="B373" s="61" t="s">
        <v>1016</v>
      </c>
      <c r="C373" s="62" t="s">
        <v>373</v>
      </c>
    </row>
    <row r="374" spans="1:3" ht="18.75" customHeight="1" x14ac:dyDescent="0.35">
      <c r="A374" s="60" t="s">
        <v>1017</v>
      </c>
      <c r="B374" s="61" t="s">
        <v>1018</v>
      </c>
      <c r="C374" s="62" t="s">
        <v>197</v>
      </c>
    </row>
    <row r="375" spans="1:3" ht="18.75" customHeight="1" x14ac:dyDescent="0.35">
      <c r="A375" s="60" t="s">
        <v>1019</v>
      </c>
      <c r="B375" s="61" t="s">
        <v>1020</v>
      </c>
      <c r="C375" s="62" t="s">
        <v>256</v>
      </c>
    </row>
    <row r="376" spans="1:3" ht="18.75" customHeight="1" x14ac:dyDescent="0.35">
      <c r="A376" s="60" t="s">
        <v>1021</v>
      </c>
      <c r="B376" s="61" t="s">
        <v>1020</v>
      </c>
      <c r="C376" s="62" t="s">
        <v>1022</v>
      </c>
    </row>
    <row r="377" spans="1:3" ht="18.75" customHeight="1" x14ac:dyDescent="0.35">
      <c r="A377" s="60" t="s">
        <v>1023</v>
      </c>
      <c r="B377" s="61" t="s">
        <v>1024</v>
      </c>
      <c r="C377" s="62" t="s">
        <v>341</v>
      </c>
    </row>
    <row r="378" spans="1:3" ht="18.75" customHeight="1" x14ac:dyDescent="0.35">
      <c r="A378" s="60" t="s">
        <v>1025</v>
      </c>
      <c r="B378" s="61" t="s">
        <v>608</v>
      </c>
      <c r="C378" s="62" t="s">
        <v>191</v>
      </c>
    </row>
    <row r="379" spans="1:3" ht="18.75" customHeight="1" x14ac:dyDescent="0.35">
      <c r="A379" s="60" t="s">
        <v>1026</v>
      </c>
      <c r="B379" s="61" t="s">
        <v>1027</v>
      </c>
      <c r="C379" s="62" t="s">
        <v>237</v>
      </c>
    </row>
    <row r="380" spans="1:3" ht="18.75" customHeight="1" x14ac:dyDescent="0.35">
      <c r="A380" s="60" t="s">
        <v>1028</v>
      </c>
      <c r="B380" s="61" t="s">
        <v>1029</v>
      </c>
      <c r="C380" s="62" t="s">
        <v>317</v>
      </c>
    </row>
    <row r="381" spans="1:3" ht="18.75" customHeight="1" x14ac:dyDescent="0.35">
      <c r="A381" s="60" t="s">
        <v>1030</v>
      </c>
      <c r="B381" s="61" t="s">
        <v>1031</v>
      </c>
      <c r="C381" s="62" t="s">
        <v>182</v>
      </c>
    </row>
    <row r="382" spans="1:3" ht="18.75" customHeight="1" x14ac:dyDescent="0.35">
      <c r="A382" s="60" t="s">
        <v>1032</v>
      </c>
      <c r="B382" s="61" t="s">
        <v>1033</v>
      </c>
      <c r="C382" s="62" t="s">
        <v>987</v>
      </c>
    </row>
    <row r="383" spans="1:3" ht="18.75" customHeight="1" x14ac:dyDescent="0.35">
      <c r="A383" s="60" t="s">
        <v>1034</v>
      </c>
      <c r="B383" s="61" t="s">
        <v>1035</v>
      </c>
      <c r="C383" s="62" t="s">
        <v>1036</v>
      </c>
    </row>
    <row r="384" spans="1:3" ht="18.75" customHeight="1" x14ac:dyDescent="0.35">
      <c r="A384" s="60" t="s">
        <v>1037</v>
      </c>
      <c r="B384" s="61" t="s">
        <v>1038</v>
      </c>
      <c r="C384" s="62" t="s">
        <v>214</v>
      </c>
    </row>
    <row r="385" spans="1:3" ht="18.75" customHeight="1" x14ac:dyDescent="0.35">
      <c r="A385" s="60" t="s">
        <v>1039</v>
      </c>
      <c r="B385" s="61" t="s">
        <v>1040</v>
      </c>
      <c r="C385" s="62" t="s">
        <v>464</v>
      </c>
    </row>
    <row r="386" spans="1:3" ht="18.75" customHeight="1" x14ac:dyDescent="0.35">
      <c r="A386" s="60" t="s">
        <v>1041</v>
      </c>
      <c r="B386" s="61" t="s">
        <v>1042</v>
      </c>
      <c r="C386" s="62" t="s">
        <v>1043</v>
      </c>
    </row>
    <row r="387" spans="1:3" ht="18.75" customHeight="1" x14ac:dyDescent="0.35">
      <c r="A387" s="60" t="s">
        <v>1044</v>
      </c>
      <c r="B387" s="61" t="s">
        <v>1045</v>
      </c>
      <c r="C387" s="62" t="s">
        <v>1046</v>
      </c>
    </row>
    <row r="388" spans="1:3" ht="18.75" customHeight="1" x14ac:dyDescent="0.35">
      <c r="A388" s="60" t="s">
        <v>1047</v>
      </c>
      <c r="B388" s="61" t="s">
        <v>1048</v>
      </c>
      <c r="C388" s="62" t="s">
        <v>253</v>
      </c>
    </row>
    <row r="389" spans="1:3" ht="18.75" customHeight="1" x14ac:dyDescent="0.35">
      <c r="A389" s="60" t="s">
        <v>1049</v>
      </c>
      <c r="B389" s="61" t="s">
        <v>1050</v>
      </c>
      <c r="C389" s="62" t="s">
        <v>333</v>
      </c>
    </row>
    <row r="390" spans="1:3" ht="18.75" customHeight="1" x14ac:dyDescent="0.35">
      <c r="A390" s="60" t="s">
        <v>1051</v>
      </c>
      <c r="B390" s="61" t="s">
        <v>1052</v>
      </c>
      <c r="C390" s="62" t="s">
        <v>611</v>
      </c>
    </row>
    <row r="391" spans="1:3" ht="18.75" customHeight="1" x14ac:dyDescent="0.35">
      <c r="A391" s="60" t="s">
        <v>1053</v>
      </c>
      <c r="B391" s="61" t="s">
        <v>1054</v>
      </c>
      <c r="C391" s="62" t="s">
        <v>364</v>
      </c>
    </row>
    <row r="392" spans="1:3" ht="18.75" customHeight="1" x14ac:dyDescent="0.35">
      <c r="A392" s="60" t="s">
        <v>1055</v>
      </c>
      <c r="B392" s="61" t="s">
        <v>1056</v>
      </c>
      <c r="C392" s="62" t="s">
        <v>1057</v>
      </c>
    </row>
    <row r="393" spans="1:3" ht="18.75" customHeight="1" x14ac:dyDescent="0.35">
      <c r="A393" s="60" t="s">
        <v>1058</v>
      </c>
      <c r="B393" s="61" t="s">
        <v>1059</v>
      </c>
      <c r="C393" s="62" t="s">
        <v>182</v>
      </c>
    </row>
    <row r="394" spans="1:3" ht="18.75" customHeight="1" x14ac:dyDescent="0.35">
      <c r="A394" s="60" t="s">
        <v>1060</v>
      </c>
      <c r="B394" s="61" t="s">
        <v>1061</v>
      </c>
      <c r="C394" s="62" t="s">
        <v>179</v>
      </c>
    </row>
    <row r="395" spans="1:3" ht="18.75" customHeight="1" x14ac:dyDescent="0.35">
      <c r="A395" s="60" t="s">
        <v>1062</v>
      </c>
      <c r="B395" s="61" t="s">
        <v>1063</v>
      </c>
      <c r="C395" s="62" t="s">
        <v>286</v>
      </c>
    </row>
    <row r="396" spans="1:3" ht="18.75" customHeight="1" x14ac:dyDescent="0.35">
      <c r="A396" s="60" t="s">
        <v>1064</v>
      </c>
      <c r="B396" s="61" t="s">
        <v>1065</v>
      </c>
      <c r="C396" s="62" t="s">
        <v>1066</v>
      </c>
    </row>
    <row r="397" spans="1:3" ht="18.75" customHeight="1" x14ac:dyDescent="0.35">
      <c r="A397" s="60" t="s">
        <v>1067</v>
      </c>
      <c r="B397" s="61" t="s">
        <v>1068</v>
      </c>
      <c r="C397" s="62" t="s">
        <v>1069</v>
      </c>
    </row>
    <row r="398" spans="1:3" ht="18.75" customHeight="1" x14ac:dyDescent="0.35">
      <c r="A398" s="60" t="s">
        <v>1070</v>
      </c>
      <c r="B398" s="61" t="s">
        <v>880</v>
      </c>
      <c r="C398" s="62" t="s">
        <v>367</v>
      </c>
    </row>
    <row r="399" spans="1:3" ht="18.75" customHeight="1" x14ac:dyDescent="0.35">
      <c r="A399" s="60" t="s">
        <v>1071</v>
      </c>
      <c r="B399" s="61" t="s">
        <v>1072</v>
      </c>
      <c r="C399" s="62" t="s">
        <v>1073</v>
      </c>
    </row>
    <row r="400" spans="1:3" ht="18.75" customHeight="1" x14ac:dyDescent="0.35">
      <c r="A400" s="60" t="s">
        <v>1074</v>
      </c>
      <c r="B400" s="61" t="s">
        <v>1075</v>
      </c>
      <c r="C400" s="62" t="s">
        <v>448</v>
      </c>
    </row>
    <row r="401" spans="1:3" ht="18.75" customHeight="1" x14ac:dyDescent="0.35">
      <c r="A401" s="60" t="s">
        <v>1076</v>
      </c>
      <c r="B401" s="61" t="s">
        <v>1077</v>
      </c>
      <c r="C401" s="62" t="s">
        <v>1078</v>
      </c>
    </row>
    <row r="402" spans="1:3" ht="18.75" customHeight="1" x14ac:dyDescent="0.35">
      <c r="A402" s="60" t="s">
        <v>1079</v>
      </c>
      <c r="B402" s="61" t="s">
        <v>1080</v>
      </c>
      <c r="C402" s="62" t="s">
        <v>344</v>
      </c>
    </row>
    <row r="403" spans="1:3" ht="18.75" customHeight="1" x14ac:dyDescent="0.35">
      <c r="A403" s="60" t="s">
        <v>1081</v>
      </c>
      <c r="B403" s="61" t="s">
        <v>1082</v>
      </c>
      <c r="C403" s="62" t="s">
        <v>270</v>
      </c>
    </row>
    <row r="404" spans="1:3" ht="18.75" customHeight="1" x14ac:dyDescent="0.35">
      <c r="A404" s="60" t="s">
        <v>1083</v>
      </c>
      <c r="B404" s="61" t="s">
        <v>1084</v>
      </c>
      <c r="C404" s="62" t="s">
        <v>179</v>
      </c>
    </row>
    <row r="405" spans="1:3" ht="18.75" customHeight="1" x14ac:dyDescent="0.35">
      <c r="A405" s="60" t="s">
        <v>1085</v>
      </c>
      <c r="B405" s="61" t="s">
        <v>1086</v>
      </c>
      <c r="C405" s="62" t="s">
        <v>170</v>
      </c>
    </row>
    <row r="406" spans="1:3" ht="18.75" customHeight="1" x14ac:dyDescent="0.35">
      <c r="A406" s="60" t="s">
        <v>1087</v>
      </c>
      <c r="B406" s="61" t="s">
        <v>1088</v>
      </c>
      <c r="C406" s="62" t="s">
        <v>286</v>
      </c>
    </row>
    <row r="407" spans="1:3" ht="18.75" customHeight="1" x14ac:dyDescent="0.35">
      <c r="A407" s="60" t="s">
        <v>1089</v>
      </c>
      <c r="B407" s="61" t="s">
        <v>1090</v>
      </c>
      <c r="C407" s="62" t="s">
        <v>256</v>
      </c>
    </row>
    <row r="408" spans="1:3" ht="18.75" customHeight="1" x14ac:dyDescent="0.35">
      <c r="A408" s="60" t="s">
        <v>1091</v>
      </c>
      <c r="B408" s="61" t="s">
        <v>1092</v>
      </c>
      <c r="C408" s="62" t="s">
        <v>194</v>
      </c>
    </row>
    <row r="409" spans="1:3" ht="18.75" customHeight="1" x14ac:dyDescent="0.35">
      <c r="A409" s="60" t="s">
        <v>1093</v>
      </c>
      <c r="B409" s="61" t="s">
        <v>1094</v>
      </c>
      <c r="C409" s="62" t="s">
        <v>1095</v>
      </c>
    </row>
    <row r="410" spans="1:3" ht="18.75" customHeight="1" x14ac:dyDescent="0.35">
      <c r="A410" s="60" t="s">
        <v>1096</v>
      </c>
      <c r="B410" s="61" t="s">
        <v>1097</v>
      </c>
      <c r="C410" s="62" t="s">
        <v>1098</v>
      </c>
    </row>
    <row r="411" spans="1:3" ht="18.75" customHeight="1" x14ac:dyDescent="0.35">
      <c r="A411" s="60" t="s">
        <v>1099</v>
      </c>
      <c r="B411" s="61" t="s">
        <v>1100</v>
      </c>
      <c r="C411" s="62" t="s">
        <v>214</v>
      </c>
    </row>
    <row r="412" spans="1:3" ht="18.75" customHeight="1" x14ac:dyDescent="0.35">
      <c r="A412" s="60" t="s">
        <v>1101</v>
      </c>
      <c r="B412" s="61" t="s">
        <v>1102</v>
      </c>
      <c r="C412" s="62" t="s">
        <v>564</v>
      </c>
    </row>
    <row r="413" spans="1:3" ht="18.75" customHeight="1" x14ac:dyDescent="0.35">
      <c r="A413" s="60" t="s">
        <v>1103</v>
      </c>
      <c r="B413" s="61" t="s">
        <v>1102</v>
      </c>
      <c r="C413" s="62" t="s">
        <v>1104</v>
      </c>
    </row>
    <row r="414" spans="1:3" ht="18.75" customHeight="1" x14ac:dyDescent="0.35">
      <c r="A414" s="60"/>
      <c r="B414" s="61"/>
      <c r="C414" s="62"/>
    </row>
    <row r="415" spans="1:3" ht="18.75" customHeight="1" x14ac:dyDescent="0.35">
      <c r="A415" s="60"/>
      <c r="B415" s="61"/>
      <c r="C415" s="62"/>
    </row>
    <row r="416" spans="1:3" ht="18.75" customHeight="1" x14ac:dyDescent="0.35">
      <c r="A416" s="63"/>
      <c r="B416" s="64"/>
      <c r="C416" s="65"/>
    </row>
    <row r="417" spans="1:3" ht="18.75" customHeight="1" x14ac:dyDescent="0.35">
      <c r="A417" s="63"/>
      <c r="B417" s="64"/>
      <c r="C417" s="65"/>
    </row>
  </sheetData>
  <mergeCells count="1">
    <mergeCell ref="A1:C1"/>
  </mergeCells>
  <conditionalFormatting sqref="A3:C417">
    <cfRule type="expression" dxfId="51" priority="1" stopIfTrue="1">
      <formula>MOD(ROW(),2)</formula>
    </cfRule>
  </conditionalFormatting>
  <pageMargins left="0.7" right="0.7" top="0.75" bottom="0.75" header="0.3" footer="0.3"/>
  <pageSetup paperSize="9" orientation="portrait" horizontalDpi="4294967293" verticalDpi="4294967293"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theme="5" tint="0.39997558519241921"/>
    <pageSetUpPr fitToPage="1"/>
  </sheetPr>
  <dimension ref="A1:Y64"/>
  <sheetViews>
    <sheetView showGridLines="0" showRowColHeaders="0" tabSelected="1" zoomScale="85" zoomScaleNormal="85" workbookViewId="0">
      <selection activeCell="H2" sqref="H2"/>
    </sheetView>
  </sheetViews>
  <sheetFormatPr baseColWidth="10" defaultColWidth="10.81640625" defaultRowHeight="25.5" customHeight="1" x14ac:dyDescent="0.35"/>
  <cols>
    <col min="1" max="1" width="6.26953125" customWidth="1"/>
    <col min="2" max="2" width="24.453125" customWidth="1"/>
    <col min="3" max="3" width="19.26953125" customWidth="1"/>
    <col min="4" max="4" width="28.26953125" customWidth="1"/>
    <col min="5" max="5" width="11.453125" customWidth="1"/>
    <col min="6" max="6" width="15.453125" customWidth="1"/>
    <col min="7" max="7" width="37" customWidth="1"/>
    <col min="8" max="8" width="24.1796875" customWidth="1"/>
    <col min="9" max="9" width="13.453125" customWidth="1"/>
    <col min="10" max="10" width="19.26953125" hidden="1" customWidth="1"/>
    <col min="11" max="11" width="15.81640625" customWidth="1"/>
    <col min="12" max="12" width="23.81640625" customWidth="1"/>
    <col min="13" max="13" width="11.453125" customWidth="1"/>
    <col min="14" max="14" width="15.453125" customWidth="1"/>
    <col min="15" max="15" width="40.453125" customWidth="1"/>
    <col min="16" max="16" width="14.453125" customWidth="1"/>
    <col min="17" max="17" width="1.1796875" hidden="1" customWidth="1"/>
    <col min="18" max="18" width="15.81640625" hidden="1" customWidth="1"/>
    <col min="19" max="19" width="23.81640625" hidden="1" customWidth="1"/>
    <col min="20" max="20" width="11.453125" hidden="1" customWidth="1"/>
    <col min="21" max="21" width="15.453125" hidden="1" customWidth="1"/>
    <col min="22" max="22" width="40.453125" hidden="1" customWidth="1"/>
    <col min="23" max="23" width="10.81640625" hidden="1" customWidth="1"/>
  </cols>
  <sheetData>
    <row r="1" spans="3:25" ht="17.25" customHeight="1" thickBot="1" x14ac:dyDescent="0.4">
      <c r="C1" s="256" t="s">
        <v>14</v>
      </c>
      <c r="D1" s="257"/>
      <c r="E1" s="257"/>
      <c r="F1" s="257"/>
      <c r="G1" s="258"/>
      <c r="H1" s="14"/>
    </row>
    <row r="2" spans="3:25" ht="25.5" customHeight="1" x14ac:dyDescent="0.35">
      <c r="C2" s="259"/>
      <c r="D2" s="260"/>
      <c r="E2" s="260"/>
      <c r="F2" s="260"/>
      <c r="G2" s="261"/>
      <c r="H2" s="83" t="s">
        <v>1885</v>
      </c>
      <c r="K2" s="283" t="s">
        <v>1328</v>
      </c>
      <c r="L2" s="284"/>
      <c r="M2" s="284"/>
      <c r="N2" s="284"/>
      <c r="O2" s="285"/>
      <c r="R2" s="1"/>
      <c r="S2" s="1"/>
      <c r="T2" s="1"/>
      <c r="U2" s="1"/>
      <c r="V2" s="1"/>
      <c r="W2" s="1"/>
      <c r="X2" s="1"/>
      <c r="Y2" s="1"/>
    </row>
    <row r="3" spans="3:25" ht="25.5" customHeight="1" x14ac:dyDescent="0.35">
      <c r="C3" s="262" t="s">
        <v>1114</v>
      </c>
      <c r="D3" s="263"/>
      <c r="E3" s="263"/>
      <c r="F3" s="263"/>
      <c r="G3" s="264"/>
      <c r="H3" s="14"/>
      <c r="K3" s="286"/>
      <c r="L3" s="287"/>
      <c r="M3" s="287"/>
      <c r="N3" s="287"/>
      <c r="O3" s="288"/>
      <c r="R3" s="1"/>
      <c r="S3" s="1"/>
      <c r="T3" s="1"/>
      <c r="U3" s="1"/>
      <c r="V3" s="1"/>
      <c r="W3" s="1"/>
      <c r="X3" s="1"/>
      <c r="Y3" s="1"/>
    </row>
    <row r="4" spans="3:25" ht="4.5" customHeight="1" x14ac:dyDescent="0.35">
      <c r="H4" s="14"/>
      <c r="K4" s="286"/>
      <c r="L4" s="287"/>
      <c r="M4" s="287"/>
      <c r="N4" s="287"/>
      <c r="O4" s="288"/>
      <c r="R4" s="1"/>
      <c r="S4" s="1"/>
      <c r="T4" s="1"/>
      <c r="U4" s="1"/>
      <c r="V4" s="1"/>
      <c r="W4" s="1"/>
      <c r="X4" s="1"/>
      <c r="Y4" s="1"/>
    </row>
    <row r="5" spans="3:25" ht="25.5" customHeight="1" x14ac:dyDescent="0.35">
      <c r="C5" s="31" t="s">
        <v>1137</v>
      </c>
      <c r="D5" s="75"/>
      <c r="E5" s="268"/>
      <c r="F5" s="269"/>
      <c r="G5" s="270"/>
      <c r="K5" s="286"/>
      <c r="L5" s="287"/>
      <c r="M5" s="287"/>
      <c r="N5" s="287"/>
      <c r="O5" s="288"/>
      <c r="R5" s="1"/>
      <c r="S5" s="1"/>
      <c r="T5" s="1"/>
      <c r="U5" s="1"/>
      <c r="V5" s="1"/>
      <c r="W5" s="1"/>
      <c r="X5" s="1"/>
      <c r="Y5" s="1"/>
    </row>
    <row r="6" spans="3:25" ht="4.5" customHeight="1" x14ac:dyDescent="0.35">
      <c r="C6" s="33"/>
      <c r="D6" s="33"/>
      <c r="E6" s="271"/>
      <c r="F6" s="272"/>
      <c r="G6" s="273"/>
      <c r="K6" s="286"/>
      <c r="L6" s="287"/>
      <c r="M6" s="287"/>
      <c r="N6" s="287"/>
      <c r="O6" s="288"/>
      <c r="R6" s="1"/>
      <c r="S6" s="1"/>
      <c r="T6" s="1"/>
      <c r="U6" s="1"/>
      <c r="V6" s="1"/>
      <c r="W6" s="1"/>
      <c r="X6" s="1"/>
      <c r="Y6" s="1"/>
    </row>
    <row r="7" spans="3:25" ht="25.5" customHeight="1" x14ac:dyDescent="0.35">
      <c r="C7" s="31" t="s">
        <v>1322</v>
      </c>
      <c r="D7" s="76"/>
      <c r="E7" s="271"/>
      <c r="F7" s="272"/>
      <c r="G7" s="273"/>
      <c r="K7" s="286"/>
      <c r="L7" s="287"/>
      <c r="M7" s="287"/>
      <c r="N7" s="287"/>
      <c r="O7" s="288"/>
      <c r="R7" s="1"/>
      <c r="S7" s="1"/>
      <c r="T7" s="1"/>
      <c r="U7" s="1"/>
      <c r="V7" s="1"/>
      <c r="W7" s="1"/>
      <c r="X7" s="1"/>
      <c r="Y7" s="1"/>
    </row>
    <row r="8" spans="3:25" ht="25.5" customHeight="1" x14ac:dyDescent="0.35">
      <c r="C8" s="33"/>
      <c r="D8" s="33"/>
      <c r="E8" s="271"/>
      <c r="F8" s="272"/>
      <c r="G8" s="273"/>
      <c r="K8" s="286"/>
      <c r="L8" s="287"/>
      <c r="M8" s="287"/>
      <c r="N8" s="287"/>
      <c r="O8" s="288"/>
      <c r="R8" s="1"/>
      <c r="S8" s="1"/>
      <c r="T8" s="1"/>
      <c r="U8" s="1"/>
      <c r="V8" s="1"/>
      <c r="W8" s="1"/>
      <c r="X8" s="1"/>
      <c r="Y8" s="1"/>
    </row>
    <row r="9" spans="3:25" ht="25.5" customHeight="1" x14ac:dyDescent="0.35">
      <c r="C9" s="31" t="s">
        <v>15</v>
      </c>
      <c r="D9" s="193" t="s">
        <v>1129</v>
      </c>
      <c r="E9" s="274"/>
      <c r="F9" s="275"/>
      <c r="G9" s="276"/>
      <c r="H9" s="2"/>
      <c r="K9" s="286"/>
      <c r="L9" s="287"/>
      <c r="M9" s="287"/>
      <c r="N9" s="287"/>
      <c r="O9" s="288"/>
      <c r="R9" s="1"/>
      <c r="S9" s="1"/>
      <c r="T9" s="1"/>
      <c r="U9" s="1"/>
      <c r="V9" s="1"/>
      <c r="W9" s="1"/>
      <c r="X9" s="1"/>
      <c r="Y9" s="1"/>
    </row>
    <row r="10" spans="3:25" ht="4.5" customHeight="1" x14ac:dyDescent="0.35">
      <c r="C10" s="34"/>
      <c r="D10" s="34"/>
      <c r="E10" s="34"/>
      <c r="F10" s="33"/>
      <c r="G10" s="33"/>
      <c r="H10" s="2"/>
      <c r="K10" s="286"/>
      <c r="L10" s="287"/>
      <c r="M10" s="287"/>
      <c r="N10" s="287"/>
      <c r="O10" s="288"/>
      <c r="R10" s="1"/>
      <c r="S10" s="1"/>
      <c r="T10" s="1"/>
      <c r="U10" s="1"/>
      <c r="V10" s="1"/>
      <c r="W10" s="1"/>
      <c r="X10" s="1"/>
      <c r="Y10" s="1"/>
    </row>
    <row r="11" spans="3:25" ht="25.5" customHeight="1" thickBot="1" x14ac:dyDescent="0.4">
      <c r="C11" s="31" t="s">
        <v>17</v>
      </c>
      <c r="D11" s="316"/>
      <c r="E11" s="317"/>
      <c r="F11" s="31" t="s">
        <v>24</v>
      </c>
      <c r="G11" s="32"/>
      <c r="K11" s="289"/>
      <c r="L11" s="290"/>
      <c r="M11" s="290"/>
      <c r="N11" s="290"/>
      <c r="O11" s="291"/>
      <c r="R11" s="1"/>
      <c r="S11" s="1"/>
      <c r="T11" s="1"/>
      <c r="U11" s="1"/>
      <c r="V11" s="1"/>
      <c r="W11" s="1"/>
      <c r="X11" s="1"/>
      <c r="Y11" s="1"/>
    </row>
    <row r="12" spans="3:25" ht="4.5" customHeight="1" x14ac:dyDescent="0.35">
      <c r="E12" s="2"/>
      <c r="H12" s="2"/>
      <c r="R12" s="1"/>
      <c r="S12" s="1"/>
      <c r="T12" s="1"/>
      <c r="U12" s="1"/>
      <c r="V12" s="1"/>
      <c r="W12" s="1"/>
      <c r="X12" s="1"/>
      <c r="Y12" s="1"/>
    </row>
    <row r="13" spans="3:25" ht="25.5" customHeight="1" x14ac:dyDescent="0.35">
      <c r="C13" s="318" t="s">
        <v>120</v>
      </c>
      <c r="D13" s="319"/>
      <c r="E13" s="319"/>
      <c r="F13" s="319"/>
      <c r="G13" s="320"/>
      <c r="H13" s="13"/>
      <c r="R13" s="1"/>
      <c r="S13" s="1"/>
      <c r="T13" s="1"/>
      <c r="U13" s="1"/>
      <c r="V13" s="1"/>
      <c r="W13" s="1"/>
      <c r="X13" s="1"/>
      <c r="Y13" s="1"/>
    </row>
    <row r="14" spans="3:25" ht="4.5" customHeight="1" thickBot="1" x14ac:dyDescent="0.4">
      <c r="C14" s="2"/>
      <c r="D14" s="2"/>
      <c r="E14" s="2"/>
      <c r="F14" s="2"/>
      <c r="G14" s="2"/>
      <c r="H14" s="13"/>
      <c r="R14" s="1"/>
      <c r="S14" s="1"/>
      <c r="T14" s="1"/>
      <c r="U14" s="1"/>
      <c r="V14" s="1"/>
      <c r="W14" s="1"/>
      <c r="X14" s="1"/>
      <c r="Y14" s="1"/>
    </row>
    <row r="15" spans="3:25" ht="50.25" customHeight="1" thickBot="1" x14ac:dyDescent="0.4">
      <c r="C15" s="321" t="s">
        <v>1136</v>
      </c>
      <c r="D15" s="322"/>
      <c r="E15" s="322"/>
      <c r="F15" s="322"/>
      <c r="G15" s="323"/>
      <c r="H15" s="13"/>
      <c r="K15" s="265" t="s">
        <v>151</v>
      </c>
      <c r="L15" s="266"/>
      <c r="M15" s="266"/>
      <c r="N15" s="266"/>
      <c r="O15" s="267"/>
      <c r="W15" s="1"/>
      <c r="X15" s="1"/>
      <c r="Y15" s="1"/>
    </row>
    <row r="16" spans="3:25" ht="11.25" customHeight="1" thickBot="1" x14ac:dyDescent="0.4">
      <c r="C16" s="324" t="s">
        <v>1130</v>
      </c>
      <c r="D16" s="325"/>
      <c r="E16" s="325"/>
      <c r="F16" s="325"/>
      <c r="G16" s="326"/>
      <c r="K16" s="280" t="s">
        <v>1130</v>
      </c>
      <c r="L16" s="281"/>
      <c r="M16" s="281"/>
      <c r="N16" s="281"/>
      <c r="O16" s="282"/>
      <c r="R16" s="1"/>
      <c r="S16" s="1"/>
      <c r="T16" s="1"/>
      <c r="U16" s="1"/>
      <c r="V16" s="1"/>
      <c r="W16" s="1"/>
      <c r="X16" s="1"/>
      <c r="Y16" s="1"/>
    </row>
    <row r="17" spans="1:25" ht="24.75" customHeight="1" thickBot="1" x14ac:dyDescent="0.4">
      <c r="A17" s="3" t="s">
        <v>18</v>
      </c>
      <c r="B17" s="58" t="s">
        <v>1131</v>
      </c>
      <c r="C17" s="45" t="s">
        <v>129</v>
      </c>
      <c r="D17" s="45" t="s">
        <v>35</v>
      </c>
      <c r="E17" s="45" t="s">
        <v>16</v>
      </c>
      <c r="F17" s="46" t="s">
        <v>128</v>
      </c>
      <c r="G17" s="45" t="s">
        <v>21</v>
      </c>
      <c r="H17" s="4"/>
      <c r="K17" s="184" t="s">
        <v>19</v>
      </c>
      <c r="L17" s="185" t="s">
        <v>35</v>
      </c>
      <c r="M17" s="185" t="s">
        <v>16</v>
      </c>
      <c r="N17" s="186" t="s">
        <v>128</v>
      </c>
      <c r="O17" s="187" t="s">
        <v>21</v>
      </c>
      <c r="R17" s="7" t="s">
        <v>19</v>
      </c>
      <c r="S17" s="8" t="s">
        <v>20</v>
      </c>
      <c r="T17" s="7" t="s">
        <v>16</v>
      </c>
      <c r="U17" s="9" t="s">
        <v>22</v>
      </c>
      <c r="V17" s="7" t="s">
        <v>21</v>
      </c>
      <c r="W17" s="1"/>
      <c r="X17" s="1"/>
      <c r="Y17" s="1"/>
    </row>
    <row r="18" spans="1:25" ht="24.75" customHeight="1" thickTop="1" x14ac:dyDescent="0.35">
      <c r="A18" s="57">
        <f>ROW(A1)</f>
        <v>1</v>
      </c>
      <c r="B18" s="83"/>
      <c r="C18" s="51" t="str">
        <f>IF(B18&lt;&gt;"",VLOOKUP(B18,DONNEES!$B$4:$F$3536,2,FALSE),"")</f>
        <v/>
      </c>
      <c r="D18" s="104" t="str">
        <f>IF(B18&lt;&gt;"",VLOOKUP(B18,DONNEES!$B$4:$F$381,1,FALSE),"")</f>
        <v/>
      </c>
      <c r="E18" s="104" t="str">
        <f>IF(B18&lt;&gt;"",VLOOKUP(B18,DONNEES!$B$4:$F$381,3,FALSE),"x")</f>
        <v>x</v>
      </c>
      <c r="F18" s="112" t="str">
        <f>IF(B18&lt;&gt;"",VLOOKUP(B18,DONNEES!$B$4:$F$381,4,FALSE),"")</f>
        <v/>
      </c>
      <c r="G18" s="104" t="str">
        <f>IF(B18&lt;&gt;"",VLOOKUP(B18,DONNEES!$B$4:$F$381,5,FALSE),"")</f>
        <v/>
      </c>
      <c r="H18" s="4"/>
      <c r="I18" s="277"/>
      <c r="J18" s="113"/>
      <c r="K18" s="157" t="s">
        <v>1138</v>
      </c>
      <c r="L18" s="158" t="s">
        <v>1138</v>
      </c>
      <c r="M18" s="159" t="s">
        <v>1320</v>
      </c>
      <c r="N18" s="160" t="s">
        <v>1138</v>
      </c>
      <c r="O18" s="159" t="s">
        <v>1138</v>
      </c>
      <c r="R18" s="7"/>
      <c r="S18" s="8"/>
      <c r="T18" s="7"/>
      <c r="U18" s="9"/>
      <c r="V18" s="7"/>
      <c r="W18" s="1"/>
      <c r="X18" s="1"/>
      <c r="Y18" s="1"/>
    </row>
    <row r="19" spans="1:25" ht="22.5" customHeight="1" x14ac:dyDescent="0.35">
      <c r="A19" s="57">
        <f t="shared" ref="A19:A41" si="0">ROW(A2)</f>
        <v>2</v>
      </c>
      <c r="B19" s="83"/>
      <c r="C19" s="51" t="str">
        <f>IF(B19&lt;&gt;"",VLOOKUP(B19,DONNEES!$B$4:$F$381,2,FALSE),"")</f>
        <v/>
      </c>
      <c r="D19" s="104" t="str">
        <f>IF(B19&lt;&gt;"",VLOOKUP(B19,DONNEES!$B$4:$F$381,1,FALSE),"")</f>
        <v/>
      </c>
      <c r="E19" s="104" t="str">
        <f>IF(B19&lt;&gt;"",VLOOKUP(B19,DONNEES!$B$4:$F$381,3,FALSE),"x")</f>
        <v>x</v>
      </c>
      <c r="F19" s="112" t="str">
        <f>IF(B19&lt;&gt;"",VLOOKUP(B19,DONNEES!$B$4:$F$381,4,FALSE),"")</f>
        <v/>
      </c>
      <c r="G19" s="104" t="str">
        <f>IF(B19&lt;&gt;"",VLOOKUP(B19,DONNEES!$B$4:$F$381,5,FALSE),"")</f>
        <v/>
      </c>
      <c r="I19" s="278"/>
      <c r="J19" s="113"/>
      <c r="K19" s="161" t="s">
        <v>1138</v>
      </c>
      <c r="L19" s="162" t="s">
        <v>1138</v>
      </c>
      <c r="M19" s="163" t="s">
        <v>1320</v>
      </c>
      <c r="N19" s="164" t="s">
        <v>1138</v>
      </c>
      <c r="O19" s="163" t="s">
        <v>1138</v>
      </c>
      <c r="R19" s="16"/>
      <c r="S19" s="10"/>
      <c r="T19" s="11"/>
      <c r="U19" s="12"/>
      <c r="V19" s="11"/>
      <c r="X19" s="1"/>
      <c r="Y19" s="1"/>
    </row>
    <row r="20" spans="1:25" ht="22.5" customHeight="1" x14ac:dyDescent="0.35">
      <c r="A20" s="57">
        <f t="shared" si="0"/>
        <v>3</v>
      </c>
      <c r="B20" s="83"/>
      <c r="C20" s="51" t="str">
        <f>IF(B20&lt;&gt;"",VLOOKUP(B20,DONNEES!$B$4:$F$381,2,FALSE),"")</f>
        <v/>
      </c>
      <c r="D20" s="104" t="str">
        <f>IF(B20&lt;&gt;"",VLOOKUP(B20,DONNEES!$B$4:$F$381,1,FALSE),"")</f>
        <v/>
      </c>
      <c r="E20" s="104" t="str">
        <f>IF(B20&lt;&gt;"",VLOOKUP(B20,DONNEES!$B$4:$F$381,3,FALSE),"x")</f>
        <v>x</v>
      </c>
      <c r="F20" s="112" t="str">
        <f>IF(B20&lt;&gt;"",VLOOKUP(B20,DONNEES!$B$4:$F$381,4,FALSE),"")</f>
        <v/>
      </c>
      <c r="G20" s="104" t="str">
        <f>IF(B20&lt;&gt;"",VLOOKUP(B20,DONNEES!$B$4:$F$381,5,FALSE),"")</f>
        <v/>
      </c>
      <c r="I20" s="278"/>
      <c r="J20" s="113"/>
      <c r="K20" s="161" t="s">
        <v>1138</v>
      </c>
      <c r="L20" s="162" t="s">
        <v>1138</v>
      </c>
      <c r="M20" s="163" t="s">
        <v>1320</v>
      </c>
      <c r="N20" s="164" t="s">
        <v>1138</v>
      </c>
      <c r="O20" s="163" t="s">
        <v>1138</v>
      </c>
      <c r="R20" s="16"/>
      <c r="S20" s="10"/>
      <c r="T20" s="11"/>
      <c r="U20" s="12"/>
      <c r="V20" s="11"/>
      <c r="X20" s="1"/>
      <c r="Y20" s="1"/>
    </row>
    <row r="21" spans="1:25" ht="22.5" customHeight="1" thickBot="1" x14ac:dyDescent="0.4">
      <c r="A21" s="57">
        <f t="shared" si="0"/>
        <v>4</v>
      </c>
      <c r="B21" s="83"/>
      <c r="C21" s="51" t="str">
        <f>IF(B21&lt;&gt;"",VLOOKUP(B21,DONNEES!$B$4:$F$381,2,FALSE),"")</f>
        <v/>
      </c>
      <c r="D21" s="104" t="str">
        <f>IF(B21&lt;&gt;"",VLOOKUP(B21,DONNEES!$B$4:$F$381,1,FALSE),"")</f>
        <v/>
      </c>
      <c r="E21" s="104" t="str">
        <f>IF(B21&lt;&gt;"",VLOOKUP(B21,DONNEES!$B$4:$F$381,3,FALSE),"x")</f>
        <v>x</v>
      </c>
      <c r="F21" s="112" t="str">
        <f>IF(B21&lt;&gt;"",VLOOKUP(B21,DONNEES!$B$4:$F$381,4,FALSE),"")</f>
        <v/>
      </c>
      <c r="G21" s="104" t="str">
        <f>IF(B21&lt;&gt;"",VLOOKUP(B21,DONNEES!$B$4:$F$381,5,FALSE),"")</f>
        <v/>
      </c>
      <c r="I21" s="279"/>
      <c r="J21" s="113"/>
      <c r="K21" s="165" t="s">
        <v>1138</v>
      </c>
      <c r="L21" s="166" t="s">
        <v>1138</v>
      </c>
      <c r="M21" s="167" t="s">
        <v>1320</v>
      </c>
      <c r="N21" s="168" t="s">
        <v>1138</v>
      </c>
      <c r="O21" s="167" t="s">
        <v>1138</v>
      </c>
      <c r="R21" s="16"/>
      <c r="S21" s="17"/>
      <c r="T21" s="11"/>
      <c r="U21" s="12"/>
      <c r="V21" s="11"/>
      <c r="X21" s="1"/>
      <c r="Y21" s="1"/>
    </row>
    <row r="22" spans="1:25" ht="22.5" customHeight="1" thickTop="1" x14ac:dyDescent="0.35">
      <c r="A22" s="57">
        <f t="shared" si="0"/>
        <v>5</v>
      </c>
      <c r="B22" s="83"/>
      <c r="C22" s="51" t="str">
        <f>IF(B22&lt;&gt;"",VLOOKUP(B22,DONNEES!$B$4:$F$381,2,FALSE),"")</f>
        <v/>
      </c>
      <c r="D22" s="104" t="str">
        <f>IF(B22&lt;&gt;"",VLOOKUP(B22,DONNEES!$B$4:$F$381,1,FALSE),"")</f>
        <v/>
      </c>
      <c r="E22" s="104" t="str">
        <f>IF(B22&lt;&gt;"",VLOOKUP(B22,DONNEES!$B$4:$F$381,3,FALSE),"x")</f>
        <v>x</v>
      </c>
      <c r="F22" s="112" t="str">
        <f>IF(B22&lt;&gt;"",VLOOKUP(B22,DONNEES!$B$4:$F$381,4,FALSE),"")</f>
        <v/>
      </c>
      <c r="G22" s="104" t="str">
        <f>IF(B22&lt;&gt;"",VLOOKUP(B22,DONNEES!$B$4:$F$381,5,FALSE),"")</f>
        <v/>
      </c>
      <c r="I22" s="298"/>
      <c r="J22" s="114"/>
      <c r="K22" s="169" t="s">
        <v>1138</v>
      </c>
      <c r="L22" s="170" t="s">
        <v>1138</v>
      </c>
      <c r="M22" s="171" t="s">
        <v>1320</v>
      </c>
      <c r="N22" s="172" t="s">
        <v>1138</v>
      </c>
      <c r="O22" s="171" t="s">
        <v>1138</v>
      </c>
      <c r="R22" s="16"/>
      <c r="S22" s="10"/>
      <c r="T22" s="11"/>
      <c r="U22" s="12"/>
      <c r="V22" s="11"/>
      <c r="X22" s="1"/>
      <c r="Y22" s="1"/>
    </row>
    <row r="23" spans="1:25" ht="22.5" customHeight="1" x14ac:dyDescent="0.35">
      <c r="A23" s="57">
        <f t="shared" si="0"/>
        <v>6</v>
      </c>
      <c r="B23" s="83"/>
      <c r="C23" s="51" t="str">
        <f>IF(B23&lt;&gt;"",VLOOKUP(B23,DONNEES!$B$4:$F$381,2,FALSE),"")</f>
        <v/>
      </c>
      <c r="D23" s="104" t="str">
        <f>IF(B23&lt;&gt;"",VLOOKUP(B23,DONNEES!$B$4:$F$381,1,FALSE),"")</f>
        <v/>
      </c>
      <c r="E23" s="104" t="str">
        <f>IF(B23&lt;&gt;"",VLOOKUP(B23,DONNEES!$B$4:$F$381,3,FALSE),"x")</f>
        <v>x</v>
      </c>
      <c r="F23" s="112" t="str">
        <f>IF(B23&lt;&gt;"",VLOOKUP(B23,DONNEES!$B$4:$F$381,4,FALSE),"")</f>
        <v/>
      </c>
      <c r="G23" s="104" t="str">
        <f>IF(B23&lt;&gt;"",VLOOKUP(B23,DONNEES!$B$4:$F$381,5,FALSE),"")</f>
        <v/>
      </c>
      <c r="I23" s="298"/>
      <c r="J23" s="114"/>
      <c r="K23" s="161" t="s">
        <v>1138</v>
      </c>
      <c r="L23" s="162" t="s">
        <v>1138</v>
      </c>
      <c r="M23" s="163" t="s">
        <v>1320</v>
      </c>
      <c r="N23" s="164" t="s">
        <v>1138</v>
      </c>
      <c r="O23" s="163" t="s">
        <v>1138</v>
      </c>
      <c r="R23" s="16"/>
      <c r="S23" s="10"/>
      <c r="T23" s="11"/>
      <c r="U23" s="12"/>
      <c r="V23" s="11"/>
    </row>
    <row r="24" spans="1:25" ht="22.5" customHeight="1" x14ac:dyDescent="0.35">
      <c r="A24" s="57">
        <f t="shared" si="0"/>
        <v>7</v>
      </c>
      <c r="B24" s="83"/>
      <c r="C24" s="51" t="str">
        <f>IF(B24&lt;&gt;"",VLOOKUP(B24,DONNEES!$B$4:$F$381,2,FALSE),"")</f>
        <v/>
      </c>
      <c r="D24" s="104" t="str">
        <f>IF(B24&lt;&gt;"",VLOOKUP(B24,DONNEES!$B$4:$F$381,1,FALSE),"")</f>
        <v/>
      </c>
      <c r="E24" s="104" t="str">
        <f>IF(B24&lt;&gt;"",VLOOKUP(B24,DONNEES!$B$4:$F$381,3,FALSE),"x")</f>
        <v>x</v>
      </c>
      <c r="F24" s="112" t="str">
        <f>IF(B24&lt;&gt;"",VLOOKUP(B24,DONNEES!$B$4:$F$381,4,FALSE),"")</f>
        <v/>
      </c>
      <c r="G24" s="104" t="str">
        <f>IF(B24&lt;&gt;"",VLOOKUP(B24,DONNEES!$B$4:$F$381,5,FALSE),"")</f>
        <v/>
      </c>
      <c r="I24" s="298"/>
      <c r="J24" s="114"/>
      <c r="K24" s="161" t="s">
        <v>1138</v>
      </c>
      <c r="L24" s="162" t="s">
        <v>1138</v>
      </c>
      <c r="M24" s="163" t="s">
        <v>1320</v>
      </c>
      <c r="N24" s="164" t="s">
        <v>1138</v>
      </c>
      <c r="O24" s="163" t="s">
        <v>1138</v>
      </c>
      <c r="R24" s="16"/>
      <c r="S24" s="10"/>
      <c r="T24" s="11"/>
      <c r="U24" s="12"/>
      <c r="V24" s="11"/>
    </row>
    <row r="25" spans="1:25" ht="22.5" customHeight="1" thickBot="1" x14ac:dyDescent="0.4">
      <c r="A25" s="57">
        <f t="shared" si="0"/>
        <v>8</v>
      </c>
      <c r="B25" s="83"/>
      <c r="C25" s="51" t="str">
        <f>IF(B25&lt;&gt;"",VLOOKUP(B25,DONNEES!$B$4:$F$381,2,FALSE),"")</f>
        <v/>
      </c>
      <c r="D25" s="104" t="str">
        <f>IF(B25&lt;&gt;"",VLOOKUP(B25,DONNEES!$B$4:$F$381,1,FALSE),"")</f>
        <v/>
      </c>
      <c r="E25" s="104" t="str">
        <f>IF(B25&lt;&gt;"",VLOOKUP(B25,DONNEES!$B$4:$F$381,3,FALSE),"x")</f>
        <v>x</v>
      </c>
      <c r="F25" s="112" t="str">
        <f>IF(B25&lt;&gt;"",VLOOKUP(B25,DONNEES!$B$4:$F$381,4,FALSE),"")</f>
        <v/>
      </c>
      <c r="G25" s="104" t="str">
        <f>IF(B25&lt;&gt;"",VLOOKUP(B25,DONNEES!$B$4:$F$381,5,FALSE),"")</f>
        <v/>
      </c>
      <c r="I25" s="299"/>
      <c r="J25" s="114"/>
      <c r="K25" s="165" t="s">
        <v>1138</v>
      </c>
      <c r="L25" s="166" t="s">
        <v>1138</v>
      </c>
      <c r="M25" s="167" t="s">
        <v>1320</v>
      </c>
      <c r="N25" s="168" t="s">
        <v>1138</v>
      </c>
      <c r="O25" s="167" t="s">
        <v>1138</v>
      </c>
      <c r="R25" s="16"/>
      <c r="S25" s="10"/>
      <c r="T25" s="11"/>
      <c r="U25" s="12"/>
      <c r="V25" s="11"/>
    </row>
    <row r="26" spans="1:25" ht="22.5" customHeight="1" thickTop="1" x14ac:dyDescent="0.35">
      <c r="A26" s="57">
        <f t="shared" si="0"/>
        <v>9</v>
      </c>
      <c r="B26" s="83"/>
      <c r="C26" s="51" t="str">
        <f>IF(B26&lt;&gt;"",VLOOKUP(B26,DONNEES!$B$4:$F$381,2,FALSE),"")</f>
        <v/>
      </c>
      <c r="D26" s="104" t="str">
        <f>IF(B26&lt;&gt;"",VLOOKUP(B26,DONNEES!$B$4:$F$381,1,FALSE),"")</f>
        <v/>
      </c>
      <c r="E26" s="104" t="str">
        <f>IF(B26&lt;&gt;"",VLOOKUP(B26,DONNEES!$B$4:$F$381,3,FALSE),"x")</f>
        <v>x</v>
      </c>
      <c r="F26" s="112" t="str">
        <f>IF(B26&lt;&gt;"",VLOOKUP(B26,DONNEES!$B$4:$F$381,4,FALSE),"")</f>
        <v/>
      </c>
      <c r="G26" s="104" t="str">
        <f>IF(B26&lt;&gt;"",VLOOKUP(B26,DONNEES!$B$4:$F$381,5,FALSE),"")</f>
        <v/>
      </c>
      <c r="I26" s="300"/>
      <c r="J26" s="113"/>
      <c r="K26" s="188" t="s">
        <v>1138</v>
      </c>
      <c r="L26" s="180" t="s">
        <v>1138</v>
      </c>
      <c r="M26" s="180" t="s">
        <v>1320</v>
      </c>
      <c r="N26" s="181" t="s">
        <v>1138</v>
      </c>
      <c r="O26" s="180" t="s">
        <v>1138</v>
      </c>
      <c r="R26" s="16"/>
      <c r="S26" s="10"/>
      <c r="T26" s="11"/>
      <c r="U26" s="12"/>
      <c r="V26" s="11"/>
    </row>
    <row r="27" spans="1:25" ht="22.5" customHeight="1" x14ac:dyDescent="0.35">
      <c r="A27" s="57">
        <f t="shared" si="0"/>
        <v>10</v>
      </c>
      <c r="B27" s="83"/>
      <c r="C27" s="51" t="str">
        <f>IF(B27&lt;&gt;"",VLOOKUP(B27,DONNEES!$B$4:$F$381,2,FALSE),"")</f>
        <v/>
      </c>
      <c r="D27" s="104" t="str">
        <f>IF(B27&lt;&gt;"",VLOOKUP(B27,DONNEES!$B$4:$F$381,1,FALSE),"")</f>
        <v/>
      </c>
      <c r="E27" s="104" t="str">
        <f>IF(B27&lt;&gt;"",VLOOKUP(B27,DONNEES!$B$4:$F$381,3,FALSE),"x")</f>
        <v>x</v>
      </c>
      <c r="F27" s="112" t="str">
        <f>IF(B27&lt;&gt;"",VLOOKUP(B27,DONNEES!$B$4:$F$381,4,FALSE),"")</f>
        <v/>
      </c>
      <c r="G27" s="104" t="str">
        <f>IF(B27&lt;&gt;"",VLOOKUP(B27,DONNEES!$B$4:$F$381,5,FALSE),"")</f>
        <v/>
      </c>
      <c r="I27" s="301"/>
      <c r="J27" s="113"/>
      <c r="K27" s="161" t="s">
        <v>1138</v>
      </c>
      <c r="L27" s="162" t="s">
        <v>1138</v>
      </c>
      <c r="M27" s="163" t="s">
        <v>1320</v>
      </c>
      <c r="N27" s="164" t="s">
        <v>1138</v>
      </c>
      <c r="O27" s="163" t="s">
        <v>1138</v>
      </c>
      <c r="R27" s="16"/>
      <c r="S27" s="10"/>
      <c r="T27" s="11"/>
      <c r="U27" s="12"/>
      <c r="V27" s="11"/>
    </row>
    <row r="28" spans="1:25" ht="22.5" customHeight="1" x14ac:dyDescent="0.35">
      <c r="A28" s="57">
        <f t="shared" si="0"/>
        <v>11</v>
      </c>
      <c r="B28" s="83"/>
      <c r="C28" s="51" t="str">
        <f>IF(B28&lt;&gt;"",VLOOKUP(B28,DONNEES!$B$4:$F$381,2,FALSE),"")</f>
        <v/>
      </c>
      <c r="D28" s="104" t="str">
        <f>IF(B28&lt;&gt;"",VLOOKUP(B28,DONNEES!$B$4:$F$381,1,FALSE),"")</f>
        <v/>
      </c>
      <c r="E28" s="104" t="str">
        <f>IF(B28&lt;&gt;"",VLOOKUP(B28,DONNEES!$B$4:$F$381,3,FALSE),"x")</f>
        <v>x</v>
      </c>
      <c r="F28" s="112" t="str">
        <f>IF(B28&lt;&gt;"",VLOOKUP(B28,DONNEES!$B$4:$F$381,4,FALSE),"")</f>
        <v/>
      </c>
      <c r="G28" s="104" t="str">
        <f>IF(B28&lt;&gt;"",VLOOKUP(B28,DONNEES!$B$4:$F$381,5,FALSE),"")</f>
        <v/>
      </c>
      <c r="I28" s="301"/>
      <c r="J28" s="113"/>
      <c r="K28" s="161" t="s">
        <v>1138</v>
      </c>
      <c r="L28" s="162" t="s">
        <v>1138</v>
      </c>
      <c r="M28" s="163" t="s">
        <v>1320</v>
      </c>
      <c r="N28" s="164" t="s">
        <v>1138</v>
      </c>
      <c r="O28" s="163" t="s">
        <v>1138</v>
      </c>
      <c r="R28" s="16"/>
      <c r="S28" s="10"/>
      <c r="T28" s="11"/>
      <c r="U28" s="12"/>
      <c r="V28" s="11"/>
    </row>
    <row r="29" spans="1:25" ht="22.5" customHeight="1" thickBot="1" x14ac:dyDescent="0.4">
      <c r="A29" s="57">
        <f t="shared" si="0"/>
        <v>12</v>
      </c>
      <c r="B29" s="83"/>
      <c r="C29" s="51" t="str">
        <f>IF(B29&lt;&gt;"",VLOOKUP(B29,DONNEES!$B$4:$F$381,2,FALSE),"")</f>
        <v/>
      </c>
      <c r="D29" s="104" t="str">
        <f>IF(B29&lt;&gt;"",VLOOKUP(B29,DONNEES!$B$4:$F$381,1,FALSE),"")</f>
        <v/>
      </c>
      <c r="E29" s="104" t="str">
        <f>IF(B29&lt;&gt;"",VLOOKUP(B29,DONNEES!$B$4:$F$381,3,FALSE),"x")</f>
        <v>x</v>
      </c>
      <c r="F29" s="112" t="str">
        <f>IF(B29&lt;&gt;"",VLOOKUP(B29,DONNEES!$B$4:$F$381,4,FALSE),"")</f>
        <v/>
      </c>
      <c r="G29" s="104" t="str">
        <f>IF(B29&lt;&gt;"",VLOOKUP(B29,DONNEES!$B$4:$F$381,5,FALSE),"")</f>
        <v/>
      </c>
      <c r="I29" s="302"/>
      <c r="J29" s="113"/>
      <c r="K29" s="173" t="s">
        <v>1138</v>
      </c>
      <c r="L29" s="166" t="s">
        <v>1138</v>
      </c>
      <c r="M29" s="167" t="s">
        <v>1320</v>
      </c>
      <c r="N29" s="168" t="s">
        <v>1138</v>
      </c>
      <c r="O29" s="174" t="s">
        <v>1138</v>
      </c>
      <c r="R29" s="16"/>
      <c r="S29" s="10"/>
      <c r="T29" s="11"/>
      <c r="U29" s="12"/>
      <c r="V29" s="11"/>
    </row>
    <row r="30" spans="1:25" ht="22.5" customHeight="1" thickTop="1" x14ac:dyDescent="0.35">
      <c r="A30" s="57">
        <f t="shared" si="0"/>
        <v>13</v>
      </c>
      <c r="B30" s="83"/>
      <c r="C30" s="51" t="str">
        <f>IF(B30&lt;&gt;"",VLOOKUP(B30,DONNEES!$B$4:$F$381,2,FALSE),"")</f>
        <v/>
      </c>
      <c r="D30" s="104" t="str">
        <f>IF(B30&lt;&gt;"",VLOOKUP(B30,DONNEES!$B$4:$F$381,1,FALSE),"")</f>
        <v/>
      </c>
      <c r="E30" s="104" t="str">
        <f>IF(B30&lt;&gt;"",VLOOKUP(B30,DONNEES!$B$4:$F$381,3,FALSE),"x")</f>
        <v>x</v>
      </c>
      <c r="F30" s="112" t="str">
        <f>IF(B30&lt;&gt;"",VLOOKUP(B30,DONNEES!$B$4:$F$381,4,FALSE),"")</f>
        <v/>
      </c>
      <c r="G30" s="104" t="str">
        <f>IF(B30&lt;&gt;"",VLOOKUP(B30,DONNEES!$B$4:$F$381,5,FALSE),"")</f>
        <v/>
      </c>
      <c r="I30" s="303"/>
      <c r="J30" s="113"/>
      <c r="K30" s="169" t="s">
        <v>1138</v>
      </c>
      <c r="L30" s="175" t="s">
        <v>1138</v>
      </c>
      <c r="M30" s="176" t="s">
        <v>1320</v>
      </c>
      <c r="N30" s="177" t="s">
        <v>1138</v>
      </c>
      <c r="O30" s="171" t="s">
        <v>1138</v>
      </c>
      <c r="R30" s="16"/>
      <c r="S30" s="17"/>
      <c r="T30" s="11"/>
      <c r="U30" s="12"/>
      <c r="V30" s="11"/>
    </row>
    <row r="31" spans="1:25" ht="22.5" customHeight="1" x14ac:dyDescent="0.35">
      <c r="A31" s="57">
        <f t="shared" si="0"/>
        <v>14</v>
      </c>
      <c r="B31" s="83"/>
      <c r="C31" s="51" t="str">
        <f>IF(B31&lt;&gt;"",VLOOKUP(B31,DONNEES!$B$4:$F$381,2,FALSE),"")</f>
        <v/>
      </c>
      <c r="D31" s="104" t="str">
        <f>IF(B31&lt;&gt;"",VLOOKUP(B31,DONNEES!$B$4:$F$381,1,FALSE),"")</f>
        <v/>
      </c>
      <c r="E31" s="104" t="str">
        <f>IF(B31&lt;&gt;"",VLOOKUP(B31,DONNEES!$B$4:$F$381,3,FALSE),"x")</f>
        <v>x</v>
      </c>
      <c r="F31" s="112" t="str">
        <f>IF(B31&lt;&gt;"",VLOOKUP(B31,DONNEES!$B$4:$F$381,4,FALSE),"")</f>
        <v/>
      </c>
      <c r="G31" s="104" t="str">
        <f>IF(B31&lt;&gt;"",VLOOKUP(B31,DONNEES!$B$4:$F$381,5,FALSE),"")</f>
        <v/>
      </c>
      <c r="H31" s="2"/>
      <c r="I31" s="304"/>
      <c r="J31" s="113"/>
      <c r="K31" s="161" t="s">
        <v>1138</v>
      </c>
      <c r="L31" s="162" t="s">
        <v>1138</v>
      </c>
      <c r="M31" s="163" t="s">
        <v>1320</v>
      </c>
      <c r="N31" s="164" t="s">
        <v>1138</v>
      </c>
      <c r="O31" s="178" t="s">
        <v>1138</v>
      </c>
      <c r="R31" s="16"/>
      <c r="S31" s="10"/>
      <c r="T31" s="11"/>
      <c r="U31" s="12"/>
      <c r="V31" s="11"/>
    </row>
    <row r="32" spans="1:25" ht="22.5" customHeight="1" x14ac:dyDescent="0.35">
      <c r="A32" s="57">
        <f t="shared" si="0"/>
        <v>15</v>
      </c>
      <c r="B32" s="83"/>
      <c r="C32" s="51" t="str">
        <f>IF(B32&lt;&gt;"",VLOOKUP(B32,DONNEES!$B$4:$F$381,2,FALSE),"")</f>
        <v/>
      </c>
      <c r="D32" s="104" t="str">
        <f>IF(B32&lt;&gt;"",VLOOKUP(B32,DONNEES!$B$4:$F$381,1,FALSE),"")</f>
        <v/>
      </c>
      <c r="E32" s="104" t="str">
        <f>IF(B32&lt;&gt;"",VLOOKUP(B32,DONNEES!$B$4:$F$381,3,FALSE),"x")</f>
        <v>x</v>
      </c>
      <c r="F32" s="112" t="str">
        <f>IF(B32&lt;&gt;"",VLOOKUP(B32,DONNEES!$B$4:$F$381,4,FALSE),"")</f>
        <v/>
      </c>
      <c r="G32" s="104" t="str">
        <f>IF(B32&lt;&gt;"",VLOOKUP(B32,DONNEES!$B$4:$F$381,5,FALSE),"")</f>
        <v/>
      </c>
      <c r="I32" s="304"/>
      <c r="J32" s="113"/>
      <c r="K32" s="161" t="s">
        <v>1138</v>
      </c>
      <c r="L32" s="162" t="s">
        <v>1138</v>
      </c>
      <c r="M32" s="163" t="s">
        <v>1320</v>
      </c>
      <c r="N32" s="164" t="s">
        <v>1138</v>
      </c>
      <c r="O32" s="163" t="s">
        <v>1138</v>
      </c>
      <c r="R32" s="16"/>
      <c r="S32" s="10"/>
      <c r="T32" s="11"/>
      <c r="U32" s="12"/>
      <c r="V32" s="11"/>
    </row>
    <row r="33" spans="1:22" ht="22.5" customHeight="1" thickBot="1" x14ac:dyDescent="0.4">
      <c r="A33" s="57">
        <f t="shared" si="0"/>
        <v>16</v>
      </c>
      <c r="B33" s="83"/>
      <c r="C33" s="51" t="str">
        <f>IF(B33&lt;&gt;"",VLOOKUP(B33,DONNEES!$B$4:$F$381,2,FALSE),"")</f>
        <v/>
      </c>
      <c r="D33" s="104" t="str">
        <f>IF(B33&lt;&gt;"",VLOOKUP(B33,DONNEES!$B$4:$F$381,1,FALSE),"")</f>
        <v/>
      </c>
      <c r="E33" s="104" t="str">
        <f>IF(B33&lt;&gt;"",VLOOKUP(B33,DONNEES!$B$4:$F$381,3,FALSE),"x")</f>
        <v>x</v>
      </c>
      <c r="F33" s="112" t="str">
        <f>IF(B33&lt;&gt;"",VLOOKUP(B33,DONNEES!$B$4:$F$381,4,FALSE),"")</f>
        <v/>
      </c>
      <c r="G33" s="104" t="str">
        <f>IF(B33&lt;&gt;"",VLOOKUP(B33,DONNEES!$B$4:$F$381,5,FALSE),"")</f>
        <v/>
      </c>
      <c r="I33" s="305"/>
      <c r="J33" s="113"/>
      <c r="K33" s="165" t="s">
        <v>1138</v>
      </c>
      <c r="L33" s="166" t="s">
        <v>1138</v>
      </c>
      <c r="M33" s="174" t="s">
        <v>1320</v>
      </c>
      <c r="N33" s="179" t="s">
        <v>1138</v>
      </c>
      <c r="O33" s="174" t="s">
        <v>1138</v>
      </c>
      <c r="R33" s="16"/>
      <c r="S33" s="10"/>
      <c r="T33" s="11"/>
      <c r="U33" s="12"/>
      <c r="V33" s="11"/>
    </row>
    <row r="34" spans="1:22" ht="22.5" customHeight="1" thickTop="1" x14ac:dyDescent="0.35">
      <c r="A34" s="57">
        <f t="shared" si="0"/>
        <v>17</v>
      </c>
      <c r="B34" s="83"/>
      <c r="C34" s="51" t="str">
        <f>IF(B34&lt;&gt;"",VLOOKUP(B34,DONNEES!$B$4:$F$381,2,FALSE),"")</f>
        <v/>
      </c>
      <c r="D34" s="104" t="str">
        <f>IF(B34&lt;&gt;"",VLOOKUP(B34,DONNEES!$B$4:$F$381,1,FALSE),"")</f>
        <v/>
      </c>
      <c r="E34" s="104" t="str">
        <f>IF(B34&lt;&gt;"",VLOOKUP(B34,DONNEES!$B$4:$F$381,3,FALSE),"x")</f>
        <v>x</v>
      </c>
      <c r="F34" s="112" t="str">
        <f>IF(B34&lt;&gt;"",VLOOKUP(B34,DONNEES!$B$4:$F$381,4,FALSE),"")</f>
        <v/>
      </c>
      <c r="G34" s="104" t="str">
        <f>IF(B34&lt;&gt;"",VLOOKUP(B34,DONNEES!$B$4:$F$381,5,FALSE),"")</f>
        <v/>
      </c>
      <c r="I34" s="292"/>
      <c r="J34" s="113"/>
      <c r="K34" s="182" t="s">
        <v>1138</v>
      </c>
      <c r="L34" s="175" t="s">
        <v>1138</v>
      </c>
      <c r="M34" s="171" t="s">
        <v>1320</v>
      </c>
      <c r="N34" s="172" t="s">
        <v>1138</v>
      </c>
      <c r="O34" s="171" t="s">
        <v>1138</v>
      </c>
      <c r="R34" s="20"/>
      <c r="S34" s="18"/>
      <c r="T34" s="21"/>
      <c r="U34" s="19"/>
      <c r="V34" s="21"/>
    </row>
    <row r="35" spans="1:22" ht="22.5" customHeight="1" x14ac:dyDescent="0.35">
      <c r="A35" s="57">
        <f t="shared" si="0"/>
        <v>18</v>
      </c>
      <c r="B35" s="83"/>
      <c r="C35" s="51" t="str">
        <f>IF(B35&lt;&gt;"",VLOOKUP(B35,DONNEES!$B$4:$F$381,2,FALSE),"")</f>
        <v/>
      </c>
      <c r="D35" s="104" t="str">
        <f>IF(B35&lt;&gt;"",VLOOKUP(B35,DONNEES!$B$4:$F$381,1,FALSE),"")</f>
        <v/>
      </c>
      <c r="E35" s="104" t="str">
        <f>IF(B35&lt;&gt;"",VLOOKUP(B35,DONNEES!$B$4:$F$381,3,FALSE),"x")</f>
        <v>x</v>
      </c>
      <c r="F35" s="112" t="str">
        <f>IF(B35&lt;&gt;"",VLOOKUP(B35,DONNEES!$B$4:$F$381,4,FALSE),"")</f>
        <v/>
      </c>
      <c r="G35" s="104" t="str">
        <f>IF(B35&lt;&gt;"",VLOOKUP(B35,DONNEES!$B$4:$F$381,5,FALSE),"")</f>
        <v/>
      </c>
      <c r="I35" s="293"/>
      <c r="J35" s="113"/>
      <c r="K35" s="161" t="s">
        <v>1138</v>
      </c>
      <c r="L35" s="162" t="s">
        <v>1138</v>
      </c>
      <c r="M35" s="163" t="s">
        <v>1320</v>
      </c>
      <c r="N35" s="164" t="s">
        <v>1138</v>
      </c>
      <c r="O35" s="178" t="s">
        <v>1138</v>
      </c>
      <c r="R35" s="20"/>
      <c r="S35" s="18"/>
      <c r="T35" s="21"/>
      <c r="U35" s="19"/>
      <c r="V35" s="21"/>
    </row>
    <row r="36" spans="1:22" ht="22.5" customHeight="1" x14ac:dyDescent="0.35">
      <c r="A36" s="57">
        <f t="shared" si="0"/>
        <v>19</v>
      </c>
      <c r="B36" s="83"/>
      <c r="C36" s="51" t="str">
        <f>IF(B36&lt;&gt;"",VLOOKUP(B36,DONNEES!$B$4:$F$381,2,FALSE),"")</f>
        <v/>
      </c>
      <c r="D36" s="104" t="str">
        <f>IF(B36&lt;&gt;"",VLOOKUP(B36,DONNEES!$B$4:$F$381,1,FALSE),"")</f>
        <v/>
      </c>
      <c r="E36" s="104" t="str">
        <f>IF(B36&lt;&gt;"",VLOOKUP(B36,DONNEES!$B$4:$F$381,3,FALSE),"x")</f>
        <v>x</v>
      </c>
      <c r="F36" s="112" t="str">
        <f>IF(B36&lt;&gt;"",VLOOKUP(B36,DONNEES!$B$4:$F$381,4,FALSE),"")</f>
        <v/>
      </c>
      <c r="G36" s="104" t="str">
        <f>IF(B36&lt;&gt;"",VLOOKUP(B36,DONNEES!$B$4:$F$381,5,FALSE),"")</f>
        <v/>
      </c>
      <c r="I36" s="293"/>
      <c r="J36" s="113"/>
      <c r="K36" s="161" t="s">
        <v>1138</v>
      </c>
      <c r="L36" s="162" t="s">
        <v>1138</v>
      </c>
      <c r="M36" s="163" t="s">
        <v>1320</v>
      </c>
      <c r="N36" s="164" t="s">
        <v>1138</v>
      </c>
      <c r="O36" s="163" t="s">
        <v>1138</v>
      </c>
      <c r="R36" s="20"/>
      <c r="S36" s="18"/>
      <c r="T36" s="21"/>
      <c r="U36" s="19"/>
      <c r="V36" s="21"/>
    </row>
    <row r="37" spans="1:22" ht="22.5" customHeight="1" thickBot="1" x14ac:dyDescent="0.4">
      <c r="A37" s="57">
        <f t="shared" si="0"/>
        <v>20</v>
      </c>
      <c r="B37" s="83"/>
      <c r="C37" s="51" t="str">
        <f>IF(B37&lt;&gt;"",VLOOKUP(B37,DONNEES!$B$4:$F$381,2,FALSE),"")</f>
        <v/>
      </c>
      <c r="D37" s="104" t="str">
        <f>IF(B37&lt;&gt;"",VLOOKUP(B37,DONNEES!$B$4:$F$381,1,FALSE),"")</f>
        <v/>
      </c>
      <c r="E37" s="104" t="str">
        <f>IF(B37&lt;&gt;"",VLOOKUP(B37,DONNEES!$B$4:$F$381,3,FALSE),"x")</f>
        <v>x</v>
      </c>
      <c r="F37" s="112" t="str">
        <f>IF(B37&lt;&gt;"",VLOOKUP(B37,DONNEES!$B$4:$F$381,4,FALSE),"")</f>
        <v/>
      </c>
      <c r="G37" s="104" t="str">
        <f>IF(B37&lt;&gt;"",VLOOKUP(B37,DONNEES!$B$4:$F$381,5,FALSE),"")</f>
        <v/>
      </c>
      <c r="I37" s="294"/>
      <c r="J37" s="113"/>
      <c r="K37" s="165" t="s">
        <v>1138</v>
      </c>
      <c r="L37" s="166" t="s">
        <v>1138</v>
      </c>
      <c r="M37" s="167" t="s">
        <v>1320</v>
      </c>
      <c r="N37" s="179" t="s">
        <v>1138</v>
      </c>
      <c r="O37" s="167" t="s">
        <v>1138</v>
      </c>
      <c r="R37" s="20"/>
      <c r="S37" s="18"/>
      <c r="T37" s="21"/>
      <c r="U37" s="19"/>
      <c r="V37" s="21"/>
    </row>
    <row r="38" spans="1:22" ht="22.5" customHeight="1" thickTop="1" x14ac:dyDescent="0.35">
      <c r="A38" s="57">
        <f t="shared" si="0"/>
        <v>21</v>
      </c>
      <c r="B38" s="83"/>
      <c r="C38" s="51" t="str">
        <f>IF(B38&lt;&gt;"",VLOOKUP(B38,DONNEES!$B$4:$F$381,2,FALSE),"")</f>
        <v/>
      </c>
      <c r="D38" s="104" t="str">
        <f>IF(B38&lt;&gt;"",VLOOKUP(B38,DONNEES!$B$4:$F$381,1,FALSE),"")</f>
        <v/>
      </c>
      <c r="E38" s="104" t="str">
        <f>IF(B38&lt;&gt;"",VLOOKUP(B38,DONNEES!$B$4:$F$381,3,FALSE),"x")</f>
        <v>x</v>
      </c>
      <c r="F38" s="112" t="str">
        <f>IF(B38&lt;&gt;"",VLOOKUP(B38,DONNEES!$B$4:$F$381,4,FALSE),"")</f>
        <v/>
      </c>
      <c r="G38" s="104" t="str">
        <f>IF(B38&lt;&gt;"",VLOOKUP(B38,DONNEES!$B$4:$F$381,5,FALSE),"")</f>
        <v/>
      </c>
      <c r="H38" s="15"/>
      <c r="I38" s="295"/>
      <c r="J38" s="113"/>
      <c r="K38" s="189" t="s">
        <v>1138</v>
      </c>
      <c r="L38" s="175" t="s">
        <v>1138</v>
      </c>
      <c r="M38" s="190" t="s">
        <v>1320</v>
      </c>
      <c r="N38" s="172" t="s">
        <v>1138</v>
      </c>
      <c r="O38" s="191" t="s">
        <v>1138</v>
      </c>
      <c r="R38" s="20"/>
      <c r="S38" s="18"/>
      <c r="T38" s="21"/>
      <c r="U38" s="19"/>
      <c r="V38" s="21"/>
    </row>
    <row r="39" spans="1:22" ht="22.5" customHeight="1" x14ac:dyDescent="0.35">
      <c r="A39" s="57">
        <f t="shared" si="0"/>
        <v>22</v>
      </c>
      <c r="B39" s="83"/>
      <c r="C39" s="51" t="str">
        <f>IF(B39&lt;&gt;"",VLOOKUP(B39,DONNEES!$B$4:$F$381,2,FALSE),"")</f>
        <v/>
      </c>
      <c r="D39" s="104" t="str">
        <f>IF(B39&lt;&gt;"",VLOOKUP(B39,DONNEES!$B$4:$F$381,1,FALSE),"")</f>
        <v/>
      </c>
      <c r="E39" s="104" t="str">
        <f>IF(B39&lt;&gt;"",VLOOKUP(B39,DONNEES!$B$4:$F$381,3,FALSE),"x")</f>
        <v>x</v>
      </c>
      <c r="F39" s="112" t="str">
        <f>IF(B39&lt;&gt;"",VLOOKUP(B39,DONNEES!$B$4:$F$381,4,FALSE),"")</f>
        <v/>
      </c>
      <c r="G39" s="104" t="str">
        <f>IF(B39&lt;&gt;"",VLOOKUP(B39,DONNEES!$B$4:$F$381,5,FALSE),"")</f>
        <v/>
      </c>
      <c r="I39" s="296"/>
      <c r="J39" s="113"/>
      <c r="K39" s="161" t="s">
        <v>1138</v>
      </c>
      <c r="L39" s="162" t="s">
        <v>1138</v>
      </c>
      <c r="M39" s="163" t="s">
        <v>1320</v>
      </c>
      <c r="N39" s="164" t="s">
        <v>1138</v>
      </c>
      <c r="O39" s="163" t="s">
        <v>1138</v>
      </c>
      <c r="R39" s="20"/>
      <c r="S39" s="18"/>
      <c r="T39" s="21"/>
      <c r="U39" s="19"/>
      <c r="V39" s="21"/>
    </row>
    <row r="40" spans="1:22" ht="22.5" customHeight="1" x14ac:dyDescent="0.35">
      <c r="A40" s="57">
        <f t="shared" si="0"/>
        <v>23</v>
      </c>
      <c r="B40" s="83"/>
      <c r="C40" s="51" t="str">
        <f>IF(B40&lt;&gt;"",VLOOKUP(B40,DONNEES!$B$4:$F$381,2,FALSE),"")</f>
        <v/>
      </c>
      <c r="D40" s="104" t="str">
        <f>IF(B40&lt;&gt;"",VLOOKUP(B40,DONNEES!$B$4:$F$381,1,FALSE),"")</f>
        <v/>
      </c>
      <c r="E40" s="104" t="str">
        <f>IF(B40&lt;&gt;"",VLOOKUP(B40,DONNEES!$B$4:$F$381,3,FALSE),"x")</f>
        <v>x</v>
      </c>
      <c r="F40" s="112" t="str">
        <f>IF(B40&lt;&gt;"",VLOOKUP(B40,DONNEES!$B$4:$F$381,4,FALSE),"")</f>
        <v/>
      </c>
      <c r="G40" s="104" t="str">
        <f>IF(B40&lt;&gt;"",VLOOKUP(B40,DONNEES!$B$4:$F$381,5,FALSE),"")</f>
        <v/>
      </c>
      <c r="I40" s="296"/>
      <c r="J40" s="113"/>
      <c r="K40" s="161" t="s">
        <v>1138</v>
      </c>
      <c r="L40" s="162" t="s">
        <v>1138</v>
      </c>
      <c r="M40" s="163" t="s">
        <v>1320</v>
      </c>
      <c r="N40" s="164" t="s">
        <v>1138</v>
      </c>
      <c r="O40" s="163" t="s">
        <v>1138</v>
      </c>
      <c r="R40" s="20"/>
      <c r="S40" s="18"/>
      <c r="T40" s="21"/>
      <c r="U40" s="19"/>
      <c r="V40" s="21"/>
    </row>
    <row r="41" spans="1:22" ht="22.5" customHeight="1" thickBot="1" x14ac:dyDescent="0.4">
      <c r="A41" s="57">
        <f t="shared" si="0"/>
        <v>24</v>
      </c>
      <c r="B41" s="83"/>
      <c r="C41" s="51" t="str">
        <f>IF(B41&lt;&gt;"",VLOOKUP(B41,DONNEES!$B$4:$F$381,2,FALSE),"")</f>
        <v/>
      </c>
      <c r="D41" s="104" t="str">
        <f>IF(B41&lt;&gt;"",VLOOKUP(B41,DONNEES!$B$4:$F$381,1,FALSE),"")</f>
        <v/>
      </c>
      <c r="E41" s="104" t="str">
        <f>IF(B41&lt;&gt;"",VLOOKUP(B41,DONNEES!$B$4:$F$381,3,FALSE),"x")</f>
        <v>x</v>
      </c>
      <c r="F41" s="112" t="str">
        <f>IF(B41&lt;&gt;"",VLOOKUP(B41,DONNEES!$B$4:$F$381,4,FALSE),"")</f>
        <v/>
      </c>
      <c r="G41" s="104" t="str">
        <f>IF(B41&lt;&gt;"",VLOOKUP(B41,DONNEES!$B$4:$F$381,5,FALSE),"")</f>
        <v/>
      </c>
      <c r="I41" s="297"/>
      <c r="J41" s="113"/>
      <c r="K41" s="173" t="s">
        <v>1138</v>
      </c>
      <c r="L41" s="183" t="s">
        <v>1138</v>
      </c>
      <c r="M41" s="167" t="s">
        <v>1320</v>
      </c>
      <c r="N41" s="179" t="s">
        <v>1138</v>
      </c>
      <c r="O41" s="167" t="s">
        <v>1138</v>
      </c>
      <c r="R41" s="20"/>
      <c r="S41" s="18"/>
      <c r="T41" s="21"/>
      <c r="U41" s="19"/>
      <c r="V41" s="21"/>
    </row>
    <row r="42" spans="1:22" ht="9.75" customHeight="1" thickTop="1" x14ac:dyDescent="0.35">
      <c r="K42" s="30"/>
      <c r="L42" s="30"/>
      <c r="N42" s="30"/>
    </row>
    <row r="43" spans="1:22" ht="16.5" customHeight="1" x14ac:dyDescent="0.35">
      <c r="C43" s="307" t="s">
        <v>152</v>
      </c>
      <c r="D43" s="308"/>
      <c r="E43" s="308"/>
      <c r="F43" s="308"/>
      <c r="G43" s="309"/>
    </row>
    <row r="44" spans="1:22" ht="16.5" customHeight="1" x14ac:dyDescent="0.35">
      <c r="C44" s="310"/>
      <c r="D44" s="311"/>
      <c r="E44" s="311"/>
      <c r="F44" s="311"/>
      <c r="G44" s="312"/>
    </row>
    <row r="45" spans="1:22" ht="16.5" customHeight="1" x14ac:dyDescent="0.35">
      <c r="C45" s="310"/>
      <c r="D45" s="311"/>
      <c r="E45" s="311"/>
      <c r="F45" s="311"/>
      <c r="G45" s="312"/>
    </row>
    <row r="46" spans="1:22" ht="16.5" customHeight="1" x14ac:dyDescent="0.35">
      <c r="C46" s="310"/>
      <c r="D46" s="311"/>
      <c r="E46" s="311"/>
      <c r="F46" s="311"/>
      <c r="G46" s="312"/>
    </row>
    <row r="47" spans="1:22" ht="16.5" customHeight="1" x14ac:dyDescent="0.35">
      <c r="C47" s="310"/>
      <c r="D47" s="311"/>
      <c r="E47" s="311"/>
      <c r="F47" s="311"/>
      <c r="G47" s="312"/>
    </row>
    <row r="48" spans="1:22" ht="16.5" customHeight="1" x14ac:dyDescent="0.35">
      <c r="C48" s="313"/>
      <c r="D48" s="314"/>
      <c r="E48" s="314"/>
      <c r="F48" s="314"/>
      <c r="G48" s="315"/>
    </row>
    <row r="49" spans="2:8" ht="6" customHeight="1" x14ac:dyDescent="0.35"/>
    <row r="50" spans="2:8" ht="6" customHeight="1" x14ac:dyDescent="0.35"/>
    <row r="51" spans="2:8" ht="18.75" customHeight="1" x14ac:dyDescent="0.35">
      <c r="B51" s="59"/>
      <c r="C51" s="306" t="s">
        <v>1108</v>
      </c>
      <c r="D51" s="306"/>
    </row>
    <row r="52" spans="2:8" ht="7.5" customHeight="1" x14ac:dyDescent="0.35"/>
    <row r="63" spans="2:8" ht="25.5" customHeight="1" x14ac:dyDescent="0.35">
      <c r="C63" s="5"/>
      <c r="G63" s="6"/>
      <c r="H63" s="6"/>
    </row>
    <row r="64" spans="2:8" ht="25.5" customHeight="1" x14ac:dyDescent="0.35">
      <c r="C64" s="5"/>
      <c r="G64" s="6"/>
      <c r="H64" s="6"/>
    </row>
  </sheetData>
  <sheetProtection algorithmName="SHA-512" hashValue="n+yjnEdH2Efusk+H0okhbyQcDxdIj0upaOCBU0pWJAubISgkiS1MSQ7ZnH7ChE2X5NuNSdAu45T15ZsxguDsnw==" saltValue="QTHcdOwUmBgS9By54AKG4w==" spinCount="100000" sheet="1" objects="1" scenarios="1"/>
  <sortState xmlns:xlrd2="http://schemas.microsoft.com/office/spreadsheetml/2017/richdata2" ref="K18:O41">
    <sortCondition ref="M18:M41"/>
    <sortCondition descending="1" ref="N18:N41"/>
    <sortCondition ref="K18:K41"/>
  </sortState>
  <mergeCells count="18">
    <mergeCell ref="C51:D51"/>
    <mergeCell ref="C43:G48"/>
    <mergeCell ref="D11:E11"/>
    <mergeCell ref="C13:G13"/>
    <mergeCell ref="C15:G15"/>
    <mergeCell ref="C16:G16"/>
    <mergeCell ref="I34:I37"/>
    <mergeCell ref="I38:I41"/>
    <mergeCell ref="I22:I25"/>
    <mergeCell ref="I26:I29"/>
    <mergeCell ref="I30:I33"/>
    <mergeCell ref="C1:G2"/>
    <mergeCell ref="C3:G3"/>
    <mergeCell ref="K15:O15"/>
    <mergeCell ref="E5:G9"/>
    <mergeCell ref="I18:I21"/>
    <mergeCell ref="K16:O16"/>
    <mergeCell ref="K2:O11"/>
  </mergeCells>
  <conditionalFormatting sqref="J19:O21">
    <cfRule type="expression" dxfId="45" priority="39" stopIfTrue="1">
      <formula>MOD(ROW(),2)</formula>
    </cfRule>
  </conditionalFormatting>
  <conditionalFormatting sqref="K26:O29">
    <cfRule type="expression" dxfId="44" priority="37" stopIfTrue="1">
      <formula>MOD(ROW(),2)</formula>
    </cfRule>
  </conditionalFormatting>
  <conditionalFormatting sqref="I30:O33">
    <cfRule type="expression" dxfId="43" priority="35" stopIfTrue="1">
      <formula>MOD(ROW(),2)</formula>
    </cfRule>
    <cfRule type="expression" priority="36" stopIfTrue="1">
      <formula>MOD(ROW(),2)</formula>
    </cfRule>
  </conditionalFormatting>
  <conditionalFormatting sqref="I26:O29">
    <cfRule type="expression" dxfId="42" priority="34" stopIfTrue="1">
      <formula>MOD(ROW(),2)</formula>
    </cfRule>
  </conditionalFormatting>
  <conditionalFormatting sqref="I34:O37">
    <cfRule type="expression" dxfId="41" priority="32" stopIfTrue="1">
      <formula>MOD(ROW(),2)</formula>
    </cfRule>
  </conditionalFormatting>
  <conditionalFormatting sqref="I38:O41">
    <cfRule type="expression" dxfId="40" priority="31" stopIfTrue="1">
      <formula>MOD(ROW(),2)</formula>
    </cfRule>
  </conditionalFormatting>
  <conditionalFormatting sqref="I22:O25">
    <cfRule type="expression" dxfId="39" priority="15" stopIfTrue="1">
      <formula>MOD(ROW(),2)</formula>
    </cfRule>
  </conditionalFormatting>
  <conditionalFormatting sqref="A18:A41">
    <cfRule type="expression" dxfId="38" priority="14" stopIfTrue="1">
      <formula>MOD(ROW(),2)</formula>
    </cfRule>
  </conditionalFormatting>
  <conditionalFormatting sqref="C18:G41">
    <cfRule type="expression" dxfId="37" priority="2" stopIfTrue="1">
      <formula>MOD(ROW(),2)</formula>
    </cfRule>
  </conditionalFormatting>
  <conditionalFormatting sqref="B18:B41">
    <cfRule type="expression" dxfId="36" priority="1" stopIfTrue="1">
      <formula>MOD(ROW(),2)</formula>
    </cfRule>
  </conditionalFormatting>
  <dataValidations count="3">
    <dataValidation type="list" allowBlank="1" showInputMessage="1" showErrorMessage="1" sqref="D11:E11" xr:uid="{00000000-0002-0000-0400-000002000000}">
      <formula1>ListeClub</formula1>
    </dataValidation>
    <dataValidation type="list" allowBlank="1" showInputMessage="1" showErrorMessage="1" sqref="D7" xr:uid="{00000000-0002-0000-0400-000003000000}">
      <formula1>"T1,T2,T3,T4,T5,T6,T7,T8,T9,T10,T11,T12,T13,T14,T15,T16,T17,T18,T19,T20,T21,T22,T23,T24,T25,T26,T27,T28,T29,T30"</formula1>
    </dataValidation>
    <dataValidation type="list" allowBlank="1" showInputMessage="1" showErrorMessage="1" sqref="B18:B41" xr:uid="{1F4A316A-BBFA-40C2-9DE8-1897EDDA817B}">
      <formula1>ListeJoueur</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5DA7-3CD7-459E-A491-2DA0BC249A12}">
  <sheetPr codeName="Feuil13">
    <tabColor theme="8" tint="0.39997558519241921"/>
    <pageSetUpPr fitToPage="1"/>
  </sheetPr>
  <dimension ref="A2:AP63"/>
  <sheetViews>
    <sheetView showGridLines="0" showRowColHeaders="0" zoomScale="70" zoomScaleNormal="70" workbookViewId="0">
      <selection activeCell="R7" sqref="R7"/>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7" hidden="1" customWidth="1"/>
    <col min="38" max="42" width="10.81640625" hidden="1" customWidth="1"/>
  </cols>
  <sheetData>
    <row r="2" spans="1:42" ht="27.65" customHeight="1" x14ac:dyDescent="0.35">
      <c r="B2" s="451" t="str">
        <f>'Saisie des joueurs'!C1</f>
        <v>LIGUE MEDITERRANEENNE DE BILLARD</v>
      </c>
      <c r="C2" s="452"/>
      <c r="D2" s="452"/>
      <c r="E2" s="452"/>
      <c r="F2" s="452"/>
      <c r="G2" s="453"/>
      <c r="H2" s="460">
        <f>'Saisie des joueurs'!D7</f>
        <v>0</v>
      </c>
      <c r="I2" s="460"/>
      <c r="J2" s="460"/>
      <c r="K2" s="460" t="str">
        <f>'Saisie des joueurs'!D9</f>
        <v>BANDE</v>
      </c>
      <c r="L2" s="460"/>
      <c r="M2" s="460"/>
      <c r="N2" s="460"/>
    </row>
    <row r="3" spans="1:42" ht="14.5" customHeight="1" x14ac:dyDescent="0.35">
      <c r="A3" s="69"/>
      <c r="B3" s="454"/>
      <c r="C3" s="455"/>
      <c r="D3" s="455"/>
      <c r="E3" s="455"/>
      <c r="F3" s="455"/>
      <c r="G3" s="456"/>
      <c r="H3" s="460"/>
      <c r="I3" s="460"/>
      <c r="J3" s="460"/>
      <c r="K3" s="460"/>
      <c r="L3" s="460"/>
      <c r="M3" s="460"/>
      <c r="N3" s="460"/>
    </row>
    <row r="4" spans="1:42" ht="15.75" customHeight="1" x14ac:dyDescent="0.35">
      <c r="A4" s="2"/>
      <c r="B4" s="457"/>
      <c r="C4" s="458"/>
      <c r="D4" s="458"/>
      <c r="E4" s="458"/>
      <c r="F4" s="458"/>
      <c r="G4" s="459"/>
      <c r="H4" s="460"/>
      <c r="I4" s="460"/>
      <c r="J4" s="460"/>
      <c r="K4" s="460"/>
      <c r="L4" s="460"/>
      <c r="M4" s="460"/>
      <c r="N4" s="460"/>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x14ac:dyDescent="0.35">
      <c r="B7" s="93" t="s">
        <v>0</v>
      </c>
      <c r="C7" s="396" t="str">
        <f>'Saisie des joueurs'!L18</f>
        <v/>
      </c>
      <c r="D7" s="396"/>
      <c r="E7" s="396"/>
      <c r="F7" s="397"/>
      <c r="L7" s="90"/>
      <c r="M7" s="90"/>
      <c r="N7" s="90"/>
      <c r="O7" s="90"/>
      <c r="P7" s="90"/>
      <c r="Q7" s="90"/>
      <c r="R7" s="90"/>
      <c r="S7" s="90"/>
      <c r="T7" s="90"/>
      <c r="U7" s="90"/>
      <c r="V7"/>
      <c r="W7"/>
      <c r="X7"/>
      <c r="Y7"/>
      <c r="Z7"/>
      <c r="AA7"/>
      <c r="AB7"/>
      <c r="AC7"/>
      <c r="AD7"/>
    </row>
    <row r="8" spans="1:42" ht="17.149999999999999" customHeight="1" x14ac:dyDescent="0.35">
      <c r="B8" s="94" t="s">
        <v>1</v>
      </c>
      <c r="C8" s="398" t="str">
        <f>'Saisie des joueurs'!L19</f>
        <v/>
      </c>
      <c r="D8" s="398"/>
      <c r="E8" s="398"/>
      <c r="F8" s="399"/>
      <c r="L8" s="90"/>
      <c r="M8" s="90"/>
      <c r="N8" s="90"/>
      <c r="O8" s="90"/>
      <c r="P8" s="90"/>
      <c r="Q8" s="90"/>
      <c r="R8" s="90"/>
      <c r="S8" s="90"/>
      <c r="T8" s="90"/>
      <c r="U8" s="90"/>
      <c r="V8"/>
      <c r="W8"/>
      <c r="X8"/>
      <c r="Y8"/>
      <c r="Z8"/>
      <c r="AA8"/>
      <c r="AB8"/>
      <c r="AC8"/>
      <c r="AD8"/>
    </row>
    <row r="9" spans="1:42" ht="17.149999999999999" customHeight="1" x14ac:dyDescent="0.35">
      <c r="B9" s="94" t="s">
        <v>2</v>
      </c>
      <c r="C9" s="398" t="str">
        <f>'Saisie des joueurs'!L20</f>
        <v/>
      </c>
      <c r="D9" s="398"/>
      <c r="E9" s="398"/>
      <c r="F9" s="399"/>
      <c r="L9"/>
      <c r="M9"/>
      <c r="N9"/>
      <c r="O9"/>
      <c r="P9"/>
      <c r="Q9"/>
      <c r="R9"/>
      <c r="S9"/>
      <c r="T9"/>
      <c r="U9"/>
      <c r="V9"/>
      <c r="W9"/>
      <c r="X9"/>
      <c r="Y9"/>
      <c r="Z9"/>
      <c r="AA9"/>
      <c r="AB9"/>
      <c r="AC9"/>
      <c r="AD9"/>
    </row>
    <row r="10" spans="1:42" ht="17.149999999999999" customHeight="1" thickBot="1" x14ac:dyDescent="0.55000000000000004">
      <c r="B10" s="95" t="s">
        <v>3</v>
      </c>
      <c r="C10" s="400" t="str">
        <f>'Saisie des joueurs'!L21</f>
        <v/>
      </c>
      <c r="D10" s="400"/>
      <c r="E10" s="400"/>
      <c r="F10" s="401"/>
      <c r="J10" s="70"/>
      <c r="L10"/>
      <c r="M10"/>
      <c r="N10"/>
      <c r="O10"/>
      <c r="P10"/>
      <c r="Q10"/>
      <c r="R10"/>
      <c r="S10"/>
      <c r="T10"/>
      <c r="U10"/>
      <c r="V10"/>
      <c r="W10"/>
      <c r="X10"/>
      <c r="Y10"/>
      <c r="Z10"/>
      <c r="AA10"/>
      <c r="AB10"/>
      <c r="AC10"/>
      <c r="AD10"/>
    </row>
    <row r="11" spans="1:42" ht="14.25" hidden="1" customHeight="1" thickBot="1" x14ac:dyDescent="0.4">
      <c r="J11" s="67"/>
      <c r="K11" s="2"/>
    </row>
    <row r="12" spans="1:42" ht="8.25" hidden="1" customHeight="1" thickTop="1" thickBot="1" x14ac:dyDescent="0.4">
      <c r="K12" s="2"/>
    </row>
    <row r="13" spans="1:42" ht="15" customHeight="1" thickTop="1" thickBot="1" x14ac:dyDescent="0.4">
      <c r="B13" s="461" t="s">
        <v>10</v>
      </c>
      <c r="C13" s="462"/>
      <c r="D13" s="462"/>
      <c r="E13" s="462"/>
      <c r="F13" s="463"/>
      <c r="G13" s="71"/>
      <c r="H13" s="71"/>
      <c r="I13" s="71"/>
      <c r="J13" s="68"/>
      <c r="K13" s="2"/>
      <c r="M13" s="365" t="str">
        <f>C7</f>
        <v/>
      </c>
      <c r="N13" s="366"/>
      <c r="O13" s="366"/>
      <c r="P13" s="366" t="str">
        <f>C8</f>
        <v/>
      </c>
      <c r="Q13" s="366"/>
      <c r="R13" s="366"/>
      <c r="S13" s="366" t="str">
        <f>C9</f>
        <v/>
      </c>
      <c r="T13" s="366"/>
      <c r="U13" s="366"/>
      <c r="V13" s="366" t="str">
        <f>C10</f>
        <v/>
      </c>
      <c r="W13" s="366"/>
      <c r="X13" s="371"/>
    </row>
    <row r="14" spans="1:42" ht="15" customHeight="1" thickTop="1" thickBot="1" x14ac:dyDescent="0.4">
      <c r="B14" s="464"/>
      <c r="C14" s="465"/>
      <c r="D14" s="465"/>
      <c r="E14" s="465"/>
      <c r="F14" s="466"/>
      <c r="G14" s="71"/>
      <c r="H14" s="71"/>
      <c r="I14" s="71"/>
      <c r="J14" s="2"/>
      <c r="K14" s="467"/>
      <c r="L14" s="468"/>
      <c r="M14" s="367"/>
      <c r="N14" s="368"/>
      <c r="O14" s="368"/>
      <c r="P14" s="368"/>
      <c r="Q14" s="368"/>
      <c r="R14" s="368"/>
      <c r="S14" s="368"/>
      <c r="T14" s="368"/>
      <c r="U14" s="368"/>
      <c r="V14" s="368"/>
      <c r="W14" s="368"/>
      <c r="X14" s="372"/>
      <c r="Z14" s="471" t="s">
        <v>1109</v>
      </c>
      <c r="AA14" s="472"/>
      <c r="AB14" s="473"/>
      <c r="AC14" s="380" t="s">
        <v>1110</v>
      </c>
      <c r="AD14" s="85"/>
    </row>
    <row r="15" spans="1:42" ht="22.75" customHeight="1" thickBot="1" x14ac:dyDescent="0.4">
      <c r="B15" s="86"/>
      <c r="F15" s="87"/>
      <c r="J15" s="2"/>
      <c r="K15" s="467"/>
      <c r="L15" s="468"/>
      <c r="M15" s="367"/>
      <c r="N15" s="368"/>
      <c r="O15" s="368"/>
      <c r="P15" s="368"/>
      <c r="Q15" s="368"/>
      <c r="R15" s="368"/>
      <c r="S15" s="368"/>
      <c r="T15" s="368"/>
      <c r="U15" s="368"/>
      <c r="V15" s="368"/>
      <c r="W15" s="368"/>
      <c r="X15" s="372"/>
      <c r="Z15" s="474"/>
      <c r="AA15" s="475"/>
      <c r="AB15" s="476"/>
      <c r="AC15" s="381"/>
      <c r="AD15" s="85"/>
      <c r="AE15" s="333" t="s">
        <v>1115</v>
      </c>
      <c r="AF15" s="334"/>
      <c r="AG15" s="333" t="s">
        <v>1115</v>
      </c>
      <c r="AH15" s="334"/>
      <c r="AI15" s="333" t="s">
        <v>1115</v>
      </c>
      <c r="AJ15" s="334"/>
      <c r="AK15" s="333" t="s">
        <v>1115</v>
      </c>
      <c r="AL15" s="334"/>
      <c r="AM15" s="333" t="s">
        <v>1115</v>
      </c>
      <c r="AN15" s="334"/>
      <c r="AO15" s="141" t="s">
        <v>1126</v>
      </c>
      <c r="AP15" s="331" t="s">
        <v>1127</v>
      </c>
    </row>
    <row r="16" spans="1:42" ht="15.75" customHeight="1" thickBot="1" x14ac:dyDescent="0.4">
      <c r="B16" s="86"/>
      <c r="C16" s="374" t="s">
        <v>1139</v>
      </c>
      <c r="D16" s="375"/>
      <c r="E16" s="375"/>
      <c r="F16" s="376"/>
      <c r="J16" s="2"/>
      <c r="K16" s="469"/>
      <c r="L16" s="470"/>
      <c r="M16" s="369"/>
      <c r="N16" s="370"/>
      <c r="O16" s="370"/>
      <c r="P16" s="370"/>
      <c r="Q16" s="370"/>
      <c r="R16" s="370"/>
      <c r="S16" s="370"/>
      <c r="T16" s="370"/>
      <c r="U16" s="370"/>
      <c r="V16" s="370"/>
      <c r="W16" s="370"/>
      <c r="X16" s="373"/>
      <c r="Y16"/>
      <c r="Z16" s="477"/>
      <c r="AA16" s="478"/>
      <c r="AB16" s="479"/>
      <c r="AC16" s="382"/>
      <c r="AD16" s="85"/>
      <c r="AE16" s="142" t="s">
        <v>1116</v>
      </c>
      <c r="AF16" s="142" t="s">
        <v>1122</v>
      </c>
      <c r="AG16" s="142" t="s">
        <v>1117</v>
      </c>
      <c r="AH16" s="142" t="s">
        <v>1123</v>
      </c>
      <c r="AI16" s="115" t="s">
        <v>1118</v>
      </c>
      <c r="AJ16" s="142" t="s">
        <v>1124</v>
      </c>
      <c r="AK16" s="142" t="s">
        <v>1119</v>
      </c>
      <c r="AL16" s="142" t="s">
        <v>1125</v>
      </c>
      <c r="AM16" s="142" t="s">
        <v>1120</v>
      </c>
      <c r="AN16" s="142" t="s">
        <v>1121</v>
      </c>
      <c r="AO16" s="142" t="s">
        <v>1121</v>
      </c>
      <c r="AP16" s="332"/>
    </row>
    <row r="17" spans="2:42" ht="27" customHeight="1" thickTop="1" thickBot="1" x14ac:dyDescent="0.4">
      <c r="B17" s="86"/>
      <c r="C17" s="377"/>
      <c r="D17" s="378"/>
      <c r="E17" s="378"/>
      <c r="F17" s="379"/>
      <c r="J17" s="2"/>
      <c r="K17" s="383" t="str">
        <f>C7</f>
        <v/>
      </c>
      <c r="L17" s="384"/>
      <c r="M17" s="341" t="s">
        <v>1111</v>
      </c>
      <c r="N17" s="342"/>
      <c r="O17" s="343"/>
      <c r="P17" s="118">
        <f>D32</f>
        <v>0</v>
      </c>
      <c r="Q17" s="119"/>
      <c r="R17" s="120">
        <f>E32</f>
        <v>0</v>
      </c>
      <c r="S17" s="118">
        <f>D26</f>
        <v>0</v>
      </c>
      <c r="T17" s="119"/>
      <c r="U17" s="120">
        <f>E26</f>
        <v>0</v>
      </c>
      <c r="V17" s="118">
        <f>D20</f>
        <v>0</v>
      </c>
      <c r="W17" s="119"/>
      <c r="X17" s="121">
        <f>E20</f>
        <v>0</v>
      </c>
      <c r="Y17"/>
      <c r="Z17" s="122">
        <f>P17+S17+V17</f>
        <v>0</v>
      </c>
      <c r="AA17" s="123"/>
      <c r="AB17" s="124">
        <f>R17+U17+X17</f>
        <v>0</v>
      </c>
      <c r="AC17" s="389" t="e">
        <f>AP17</f>
        <v>#DIV/0!</v>
      </c>
      <c r="AD17" s="116"/>
      <c r="AE17" s="328">
        <f>AA18</f>
        <v>0.03</v>
      </c>
      <c r="AF17" s="328">
        <f>RANK(AE17,AE$17:AE$28,0)</f>
        <v>1</v>
      </c>
      <c r="AG17" s="335" t="e">
        <f>AB19</f>
        <v>#DIV/0!</v>
      </c>
      <c r="AH17" s="328" t="e">
        <f>RANK(AG17,AG$17:AG$28,0)</f>
        <v>#DIV/0!</v>
      </c>
      <c r="AI17" s="335" t="e">
        <f>MAX(R19,U19,X19)</f>
        <v>#DIV/0!</v>
      </c>
      <c r="AJ17" s="328" t="e">
        <f>RANK(AI17,AI$17:AI$28)</f>
        <v>#DIV/0!</v>
      </c>
      <c r="AK17" s="328">
        <f>Z19</f>
        <v>0</v>
      </c>
      <c r="AL17" s="328">
        <f>RANK(AK17,AK$17:AK$28)</f>
        <v>1</v>
      </c>
      <c r="AM17" s="328" t="e">
        <f>(AF17*1000)+(AH17*100)+(AJ17*10)+(AL17*1)</f>
        <v>#DIV/0!</v>
      </c>
      <c r="AN17" s="338" t="e">
        <f>AM17</f>
        <v>#DIV/0!</v>
      </c>
      <c r="AO17" s="328" t="e">
        <f>RANK(AN17,AN$17:AN$28,1)</f>
        <v>#DIV/0!</v>
      </c>
      <c r="AP17" s="328" t="e">
        <f>RANK(AO17,AO$17:AO$28,1)</f>
        <v>#DIV/0!</v>
      </c>
    </row>
    <row r="18" spans="2:42" ht="27" customHeight="1" thickBot="1" x14ac:dyDescent="0.4">
      <c r="B18" s="86"/>
      <c r="F18" s="87"/>
      <c r="J18" s="85"/>
      <c r="K18" s="385"/>
      <c r="L18" s="386"/>
      <c r="M18" s="341"/>
      <c r="N18" s="342"/>
      <c r="O18" s="343"/>
      <c r="P18" s="125"/>
      <c r="Q18" s="126">
        <f>IF(R17&lt;1,0.01,IF(P17&gt;M20,2,IF(P17=M20,1,0)))</f>
        <v>0.01</v>
      </c>
      <c r="R18" s="127"/>
      <c r="S18" s="125"/>
      <c r="T18" s="126">
        <f>IF(U17&lt;1,0.01,IF(S17&gt;M23,2,IF(S17=M23,1,0)))</f>
        <v>0.01</v>
      </c>
      <c r="U18" s="127"/>
      <c r="V18" s="125"/>
      <c r="W18" s="126">
        <f>IF(X17&lt;1,0.01,IF(V17&gt;M26,2,IF(V17=M26,1,0)))</f>
        <v>0.01</v>
      </c>
      <c r="X18" s="128"/>
      <c r="Y18"/>
      <c r="Z18" s="129"/>
      <c r="AA18" s="130">
        <f>Q18+T18+W18</f>
        <v>0.03</v>
      </c>
      <c r="AB18" s="128"/>
      <c r="AC18" s="390"/>
      <c r="AD18" s="117"/>
      <c r="AE18" s="329"/>
      <c r="AF18" s="329"/>
      <c r="AG18" s="336"/>
      <c r="AH18" s="329"/>
      <c r="AI18" s="336"/>
      <c r="AJ18" s="329"/>
      <c r="AK18" s="329"/>
      <c r="AL18" s="329"/>
      <c r="AM18" s="329"/>
      <c r="AN18" s="339"/>
      <c r="AO18" s="329"/>
      <c r="AP18" s="329"/>
    </row>
    <row r="19" spans="2:42" ht="27" customHeight="1" thickBot="1" x14ac:dyDescent="0.4">
      <c r="B19" s="86"/>
      <c r="D19" s="72" t="s">
        <v>4</v>
      </c>
      <c r="E19" s="73" t="s">
        <v>5</v>
      </c>
      <c r="F19" s="96" t="s">
        <v>6</v>
      </c>
      <c r="J19" s="85"/>
      <c r="K19" s="387"/>
      <c r="L19" s="388"/>
      <c r="M19" s="344"/>
      <c r="N19" s="345"/>
      <c r="O19" s="346"/>
      <c r="P19" s="131">
        <f>F32</f>
        <v>0</v>
      </c>
      <c r="Q19" s="132"/>
      <c r="R19" s="133" t="e">
        <f>P17/R17</f>
        <v>#DIV/0!</v>
      </c>
      <c r="S19" s="131">
        <f>F26</f>
        <v>0</v>
      </c>
      <c r="T19" s="132"/>
      <c r="U19" s="133" t="e">
        <f>S17/U17</f>
        <v>#DIV/0!</v>
      </c>
      <c r="V19" s="131">
        <f>F20</f>
        <v>0</v>
      </c>
      <c r="W19" s="132"/>
      <c r="X19" s="134" t="e">
        <f>V17/X17</f>
        <v>#DIV/0!</v>
      </c>
      <c r="Y19"/>
      <c r="Z19" s="135">
        <f>MAX(P19,S19,V19)</f>
        <v>0</v>
      </c>
      <c r="AA19" s="136"/>
      <c r="AB19" s="137" t="e">
        <f>Z17/AB17</f>
        <v>#DIV/0!</v>
      </c>
      <c r="AC19" s="391"/>
      <c r="AD19" s="117"/>
      <c r="AE19" s="330"/>
      <c r="AF19" s="330"/>
      <c r="AG19" s="337"/>
      <c r="AH19" s="330"/>
      <c r="AI19" s="337"/>
      <c r="AJ19" s="330"/>
      <c r="AK19" s="330"/>
      <c r="AL19" s="330"/>
      <c r="AM19" s="330"/>
      <c r="AN19" s="340"/>
      <c r="AO19" s="330"/>
      <c r="AP19" s="330"/>
    </row>
    <row r="20" spans="2:42" ht="27" customHeight="1" thickTop="1" x14ac:dyDescent="0.35">
      <c r="B20" s="392" t="s">
        <v>7</v>
      </c>
      <c r="C20" s="101" t="str">
        <f>C7</f>
        <v/>
      </c>
      <c r="D20" s="91"/>
      <c r="E20" s="394"/>
      <c r="F20" s="97"/>
      <c r="G20" s="84"/>
      <c r="H20" s="88"/>
      <c r="K20" s="383" t="str">
        <f>C8</f>
        <v/>
      </c>
      <c r="L20" s="384"/>
      <c r="M20" s="118">
        <f>D33</f>
        <v>0</v>
      </c>
      <c r="N20" s="138"/>
      <c r="O20" s="120">
        <f>E32</f>
        <v>0</v>
      </c>
      <c r="P20" s="347" t="s">
        <v>1112</v>
      </c>
      <c r="Q20" s="348"/>
      <c r="R20" s="349"/>
      <c r="S20" s="118">
        <f>D23</f>
        <v>0</v>
      </c>
      <c r="T20" s="138"/>
      <c r="U20" s="120">
        <f>E23</f>
        <v>0</v>
      </c>
      <c r="V20" s="118">
        <f>D30</f>
        <v>0</v>
      </c>
      <c r="W20" s="138"/>
      <c r="X20" s="121">
        <f>E29</f>
        <v>0</v>
      </c>
      <c r="Y20"/>
      <c r="Z20" s="122">
        <f>M20+S20+V20</f>
        <v>0</v>
      </c>
      <c r="AA20" s="123"/>
      <c r="AB20" s="124">
        <f>O20+U20+X20</f>
        <v>0</v>
      </c>
      <c r="AC20" s="389" t="e">
        <f t="shared" ref="AC20" si="0">AP20</f>
        <v>#DIV/0!</v>
      </c>
      <c r="AD20" s="116"/>
      <c r="AE20" s="328">
        <f t="shared" ref="AE20" si="1">AA21</f>
        <v>0.03</v>
      </c>
      <c r="AF20" s="328">
        <f t="shared" ref="AF20" si="2">RANK(AE20,AE$17:AE$28,0)</f>
        <v>1</v>
      </c>
      <c r="AG20" s="335" t="e">
        <f t="shared" ref="AG20" si="3">AB22</f>
        <v>#DIV/0!</v>
      </c>
      <c r="AH20" s="328" t="e">
        <f t="shared" ref="AH20" si="4">RANK(AG20,AG$17:AG$28,0)</f>
        <v>#DIV/0!</v>
      </c>
      <c r="AI20" s="335" t="e">
        <f>MAX(O22,U22,X22)</f>
        <v>#DIV/0!</v>
      </c>
      <c r="AJ20" s="328" t="e">
        <f t="shared" ref="AJ20" si="5">RANK(AI20,AI$17:AI$28)</f>
        <v>#DIV/0!</v>
      </c>
      <c r="AK20" s="328">
        <f>Z22</f>
        <v>0</v>
      </c>
      <c r="AL20" s="328">
        <f t="shared" ref="AL20" si="6">RANK(AK20,AK$17:AK$28)</f>
        <v>1</v>
      </c>
      <c r="AM20" s="328" t="e">
        <f t="shared" ref="AM20" si="7">(AF20*1000)+(AH20*100)+(AJ20*10)+(AL20*1)</f>
        <v>#DIV/0!</v>
      </c>
      <c r="AN20" s="338" t="e">
        <f t="shared" ref="AN20" si="8">AM20</f>
        <v>#DIV/0!</v>
      </c>
      <c r="AO20" s="328" t="e">
        <f t="shared" ref="AO20" si="9">RANK(AN20,AN$17:AN$28,1)</f>
        <v>#DIV/0!</v>
      </c>
      <c r="AP20" s="328" t="e">
        <f t="shared" ref="AP20" si="10">RANK(AO20,AO$17:AO$28,1)</f>
        <v>#DIV/0!</v>
      </c>
    </row>
    <row r="21" spans="2:42" ht="27" customHeight="1" thickBot="1" x14ac:dyDescent="0.4">
      <c r="B21" s="393"/>
      <c r="C21" s="102" t="str">
        <f>C10</f>
        <v/>
      </c>
      <c r="D21" s="92"/>
      <c r="E21" s="395"/>
      <c r="F21" s="98"/>
      <c r="G21" s="84"/>
      <c r="H21" s="88"/>
      <c r="K21" s="385"/>
      <c r="L21" s="386"/>
      <c r="M21" s="119"/>
      <c r="N21" s="126">
        <f>IF(R17&gt;0,2-Q18,0.01)</f>
        <v>0.01</v>
      </c>
      <c r="O21" s="127"/>
      <c r="P21" s="350"/>
      <c r="Q21" s="351"/>
      <c r="R21" s="352"/>
      <c r="S21" s="125"/>
      <c r="T21" s="126">
        <f>IF(U20&lt;1,0.01,IF(S20&gt;P23,2,IF(S20=P23,1,0)))</f>
        <v>0.01</v>
      </c>
      <c r="U21" s="127"/>
      <c r="V21" s="125"/>
      <c r="W21" s="126">
        <f>IF(X20&lt;1,0.01,IF(V20&gt;P26,2,IF(V20=P26,1,0)))</f>
        <v>0.01</v>
      </c>
      <c r="X21" s="128"/>
      <c r="Y21"/>
      <c r="Z21" s="129"/>
      <c r="AA21" s="130">
        <f>N21+T21+W21</f>
        <v>0.03</v>
      </c>
      <c r="AB21" s="128"/>
      <c r="AC21" s="390"/>
      <c r="AD21" s="117"/>
      <c r="AE21" s="329"/>
      <c r="AF21" s="329"/>
      <c r="AG21" s="336"/>
      <c r="AH21" s="329"/>
      <c r="AI21" s="336"/>
      <c r="AJ21" s="329"/>
      <c r="AK21" s="329"/>
      <c r="AL21" s="329"/>
      <c r="AM21" s="329"/>
      <c r="AN21" s="339"/>
      <c r="AO21" s="329"/>
      <c r="AP21" s="329"/>
    </row>
    <row r="22" spans="2:42" ht="27" customHeight="1" thickBot="1" x14ac:dyDescent="0.4">
      <c r="B22" s="86"/>
      <c r="D22" s="2"/>
      <c r="E22" s="2"/>
      <c r="F22" s="89"/>
      <c r="H22" s="67"/>
      <c r="K22" s="387"/>
      <c r="L22" s="388"/>
      <c r="M22" s="131">
        <f>F33</f>
        <v>0</v>
      </c>
      <c r="N22" s="132"/>
      <c r="O22" s="133" t="e">
        <f>M20/O20</f>
        <v>#DIV/0!</v>
      </c>
      <c r="P22" s="353"/>
      <c r="Q22" s="354"/>
      <c r="R22" s="355"/>
      <c r="S22" s="131">
        <f>F23</f>
        <v>0</v>
      </c>
      <c r="T22" s="132"/>
      <c r="U22" s="133" t="e">
        <f>S20/U20</f>
        <v>#DIV/0!</v>
      </c>
      <c r="V22" s="131">
        <f>F30</f>
        <v>0</v>
      </c>
      <c r="W22" s="132"/>
      <c r="X22" s="134" t="e">
        <f>V20/X20</f>
        <v>#DIV/0!</v>
      </c>
      <c r="Y22"/>
      <c r="Z22" s="135">
        <f>MAXA(M22,S22,V22)</f>
        <v>0</v>
      </c>
      <c r="AA22" s="136"/>
      <c r="AB22" s="137" t="e">
        <f>Z20/AB20</f>
        <v>#DIV/0!</v>
      </c>
      <c r="AC22" s="391"/>
      <c r="AD22" s="117"/>
      <c r="AE22" s="330"/>
      <c r="AF22" s="330"/>
      <c r="AG22" s="337"/>
      <c r="AH22" s="330"/>
      <c r="AI22" s="337"/>
      <c r="AJ22" s="330"/>
      <c r="AK22" s="330"/>
      <c r="AL22" s="330"/>
      <c r="AM22" s="330"/>
      <c r="AN22" s="340"/>
      <c r="AO22" s="330"/>
      <c r="AP22" s="330"/>
    </row>
    <row r="23" spans="2:42" ht="27" customHeight="1" thickTop="1" x14ac:dyDescent="0.35">
      <c r="B23" s="392" t="s">
        <v>8</v>
      </c>
      <c r="C23" s="101" t="str">
        <f>C8</f>
        <v/>
      </c>
      <c r="D23" s="91"/>
      <c r="E23" s="394"/>
      <c r="F23" s="97"/>
      <c r="G23" s="84"/>
      <c r="H23" s="88"/>
      <c r="K23" s="383" t="str">
        <f>C9</f>
        <v/>
      </c>
      <c r="L23" s="384"/>
      <c r="M23" s="118">
        <f>D27</f>
        <v>0</v>
      </c>
      <c r="N23" s="138"/>
      <c r="O23" s="120">
        <f>E26</f>
        <v>0</v>
      </c>
      <c r="P23" s="118">
        <f>D24</f>
        <v>0</v>
      </c>
      <c r="Q23" s="138"/>
      <c r="R23" s="120">
        <f>E23</f>
        <v>0</v>
      </c>
      <c r="S23" s="356" t="s">
        <v>1113</v>
      </c>
      <c r="T23" s="357"/>
      <c r="U23" s="358"/>
      <c r="V23" s="118">
        <f>D35</f>
        <v>0</v>
      </c>
      <c r="W23" s="138"/>
      <c r="X23" s="121">
        <f>E35</f>
        <v>0</v>
      </c>
      <c r="Y23"/>
      <c r="Z23" s="122">
        <f>M23+P23+V23</f>
        <v>0</v>
      </c>
      <c r="AA23" s="123"/>
      <c r="AB23" s="124">
        <f>O23+R23+X23</f>
        <v>0</v>
      </c>
      <c r="AC23" s="389" t="e">
        <f t="shared" ref="AC23" si="11">AP23</f>
        <v>#DIV/0!</v>
      </c>
      <c r="AD23" s="116"/>
      <c r="AE23" s="328">
        <f t="shared" ref="AE23" si="12">AA24</f>
        <v>0.03</v>
      </c>
      <c r="AF23" s="328">
        <f t="shared" ref="AF23" si="13">RANK(AE23,AE$17:AE$28,0)</f>
        <v>1</v>
      </c>
      <c r="AG23" s="335" t="e">
        <f t="shared" ref="AG23" si="14">AB25</f>
        <v>#DIV/0!</v>
      </c>
      <c r="AH23" s="328" t="e">
        <f t="shared" ref="AH23" si="15">RANK(AG23,AG$17:AG$28,0)</f>
        <v>#DIV/0!</v>
      </c>
      <c r="AI23" s="335" t="e">
        <f>MAX(O25,R25,X25)</f>
        <v>#DIV/0!</v>
      </c>
      <c r="AJ23" s="328" t="e">
        <f t="shared" ref="AJ23" si="16">RANK(AI23,AI$17:AI$28)</f>
        <v>#DIV/0!</v>
      </c>
      <c r="AK23" s="328">
        <f>Z25</f>
        <v>0</v>
      </c>
      <c r="AL23" s="328">
        <f t="shared" ref="AL23" si="17">RANK(AK23,AK$17:AK$28)</f>
        <v>1</v>
      </c>
      <c r="AM23" s="328" t="e">
        <f t="shared" ref="AM23" si="18">(AF23*1000)+(AH23*100)+(AJ23*10)+(AL23*1)</f>
        <v>#DIV/0!</v>
      </c>
      <c r="AN23" s="338" t="e">
        <f t="shared" ref="AN23" si="19">AM23</f>
        <v>#DIV/0!</v>
      </c>
      <c r="AO23" s="328" t="e">
        <f t="shared" ref="AO23" si="20">RANK(AN23,AN$17:AN$28,1)</f>
        <v>#DIV/0!</v>
      </c>
      <c r="AP23" s="328" t="e">
        <f t="shared" ref="AP23" si="21">RANK(AO23,AO$17:AO$28,1)</f>
        <v>#DIV/0!</v>
      </c>
    </row>
    <row r="24" spans="2:42" ht="27" customHeight="1" thickBot="1" x14ac:dyDescent="0.4">
      <c r="B24" s="393"/>
      <c r="C24" s="102" t="str">
        <f>C9</f>
        <v/>
      </c>
      <c r="D24" s="92"/>
      <c r="E24" s="395"/>
      <c r="F24" s="98"/>
      <c r="G24" s="84"/>
      <c r="H24" s="88"/>
      <c r="K24" s="385"/>
      <c r="L24" s="386"/>
      <c r="M24" s="119"/>
      <c r="N24" s="126">
        <f>IF(U17&gt;0,2-T18,0.01)</f>
        <v>0.01</v>
      </c>
      <c r="O24" s="127"/>
      <c r="P24" s="125"/>
      <c r="Q24" s="126">
        <f>IF(U20&gt;0,2-T21,0.01)</f>
        <v>0.01</v>
      </c>
      <c r="R24" s="127"/>
      <c r="S24" s="359"/>
      <c r="T24" s="360"/>
      <c r="U24" s="361"/>
      <c r="V24" s="125"/>
      <c r="W24" s="126">
        <f>IF(X23&lt;1,0.01,IF(V23&gt;S26,2,IF(V23=S26,1,0)))</f>
        <v>0.01</v>
      </c>
      <c r="X24" s="128"/>
      <c r="Y24"/>
      <c r="Z24" s="129"/>
      <c r="AA24" s="130">
        <f>N24+Q24+W24</f>
        <v>0.03</v>
      </c>
      <c r="AB24" s="128"/>
      <c r="AC24" s="390"/>
      <c r="AD24" s="117"/>
      <c r="AE24" s="329"/>
      <c r="AF24" s="329"/>
      <c r="AG24" s="336"/>
      <c r="AH24" s="329"/>
      <c r="AI24" s="336"/>
      <c r="AJ24" s="329"/>
      <c r="AK24" s="329"/>
      <c r="AL24" s="329"/>
      <c r="AM24" s="329"/>
      <c r="AN24" s="339"/>
      <c r="AO24" s="329"/>
      <c r="AP24" s="329"/>
    </row>
    <row r="25" spans="2:42" ht="27" customHeight="1" thickBot="1" x14ac:dyDescent="0.4">
      <c r="B25" s="86"/>
      <c r="D25" s="2"/>
      <c r="E25" s="2"/>
      <c r="F25" s="89"/>
      <c r="H25" s="67"/>
      <c r="K25" s="387"/>
      <c r="L25" s="388"/>
      <c r="M25" s="131">
        <f>F27</f>
        <v>0</v>
      </c>
      <c r="N25" s="132"/>
      <c r="O25" s="133" t="e">
        <f>M23/O23</f>
        <v>#DIV/0!</v>
      </c>
      <c r="P25" s="131">
        <f>F24</f>
        <v>0</v>
      </c>
      <c r="Q25" s="132"/>
      <c r="R25" s="133" t="e">
        <f>P23/R23</f>
        <v>#DIV/0!</v>
      </c>
      <c r="S25" s="362"/>
      <c r="T25" s="363"/>
      <c r="U25" s="364"/>
      <c r="V25" s="131">
        <f>F35</f>
        <v>0</v>
      </c>
      <c r="W25" s="132"/>
      <c r="X25" s="134" t="e">
        <f>V23/X23</f>
        <v>#DIV/0!</v>
      </c>
      <c r="Y25"/>
      <c r="Z25" s="135">
        <f>MAXA(M25,P25,V25)</f>
        <v>0</v>
      </c>
      <c r="AA25" s="136"/>
      <c r="AB25" s="137" t="e">
        <f>Z23/AB23</f>
        <v>#DIV/0!</v>
      </c>
      <c r="AC25" s="391"/>
      <c r="AD25" s="117"/>
      <c r="AE25" s="330"/>
      <c r="AF25" s="330"/>
      <c r="AG25" s="337"/>
      <c r="AH25" s="330"/>
      <c r="AI25" s="337"/>
      <c r="AJ25" s="330"/>
      <c r="AK25" s="330"/>
      <c r="AL25" s="330"/>
      <c r="AM25" s="330"/>
      <c r="AN25" s="340"/>
      <c r="AO25" s="330"/>
      <c r="AP25" s="330"/>
    </row>
    <row r="26" spans="2:42" ht="27" customHeight="1" thickTop="1" x14ac:dyDescent="0.35">
      <c r="B26" s="392" t="s">
        <v>9</v>
      </c>
      <c r="C26" s="101" t="str">
        <f>C7</f>
        <v/>
      </c>
      <c r="D26" s="91"/>
      <c r="E26" s="394"/>
      <c r="F26" s="97"/>
      <c r="G26" s="84"/>
      <c r="H26" s="88"/>
      <c r="K26" s="383" t="str">
        <f>C10</f>
        <v/>
      </c>
      <c r="L26" s="384"/>
      <c r="M26" s="118">
        <f>D21</f>
        <v>0</v>
      </c>
      <c r="N26" s="138"/>
      <c r="O26" s="120">
        <f>E20</f>
        <v>0</v>
      </c>
      <c r="P26" s="118">
        <f>D29</f>
        <v>0</v>
      </c>
      <c r="Q26" s="138"/>
      <c r="R26" s="120">
        <f>E29</f>
        <v>0</v>
      </c>
      <c r="S26" s="118">
        <f>D36</f>
        <v>0</v>
      </c>
      <c r="T26" s="138"/>
      <c r="U26" s="120">
        <f>E35</f>
        <v>0</v>
      </c>
      <c r="V26" s="422"/>
      <c r="W26" s="423"/>
      <c r="X26" s="424"/>
      <c r="Y26"/>
      <c r="Z26" s="122">
        <f>M26+P26+S26</f>
        <v>0</v>
      </c>
      <c r="AA26" s="123"/>
      <c r="AB26" s="124">
        <f>O26+R26+U26</f>
        <v>0</v>
      </c>
      <c r="AC26" s="389" t="e">
        <f t="shared" ref="AC26" si="22">AP26</f>
        <v>#DIV/0!</v>
      </c>
      <c r="AD26" s="116"/>
      <c r="AE26" s="328">
        <f t="shared" ref="AE26" si="23">AA27</f>
        <v>0.03</v>
      </c>
      <c r="AF26" s="328">
        <f t="shared" ref="AF26" si="24">RANK(AE26,AE$17:AE$28,0)</f>
        <v>1</v>
      </c>
      <c r="AG26" s="335" t="e">
        <f t="shared" ref="AG26" si="25">AB28</f>
        <v>#DIV/0!</v>
      </c>
      <c r="AH26" s="328" t="e">
        <f t="shared" ref="AH26" si="26">RANK(AG26,AG$17:AG$28,0)</f>
        <v>#DIV/0!</v>
      </c>
      <c r="AI26" s="335" t="e">
        <f>MAX(O28,R28,U28)</f>
        <v>#DIV/0!</v>
      </c>
      <c r="AJ26" s="328" t="e">
        <f t="shared" ref="AJ26" si="27">RANK(AI26,AI$17:AI$28)</f>
        <v>#DIV/0!</v>
      </c>
      <c r="AK26" s="328">
        <f>Z28</f>
        <v>0</v>
      </c>
      <c r="AL26" s="328">
        <f t="shared" ref="AL26" si="28">RANK(AK26,AK$17:AK$28)</f>
        <v>1</v>
      </c>
      <c r="AM26" s="328" t="e">
        <f t="shared" ref="AM26" si="29">(AF26*1000)+(AH26*100)+(AJ26*10)+(AL26*1)</f>
        <v>#DIV/0!</v>
      </c>
      <c r="AN26" s="338" t="e">
        <f t="shared" ref="AN26" si="30">AM26</f>
        <v>#DIV/0!</v>
      </c>
      <c r="AO26" s="328" t="e">
        <f t="shared" ref="AO26" si="31">RANK(AN26,AN$17:AN$28,1)</f>
        <v>#DIV/0!</v>
      </c>
      <c r="AP26" s="328" t="e">
        <f t="shared" ref="AP26" si="32">RANK(AO26,AO$17:AO$28,1)</f>
        <v>#DIV/0!</v>
      </c>
    </row>
    <row r="27" spans="2:42" ht="26.25" customHeight="1" thickBot="1" x14ac:dyDescent="0.4">
      <c r="B27" s="393"/>
      <c r="C27" s="102" t="str">
        <f>C9</f>
        <v/>
      </c>
      <c r="D27" s="92"/>
      <c r="E27" s="395"/>
      <c r="F27" s="98"/>
      <c r="G27" s="84"/>
      <c r="H27" s="88"/>
      <c r="K27" s="385"/>
      <c r="L27" s="386"/>
      <c r="M27" s="119"/>
      <c r="N27" s="126">
        <f>IF(X17&gt;0,2-W18,0.01)</f>
        <v>0.01</v>
      </c>
      <c r="O27" s="127"/>
      <c r="P27" s="125"/>
      <c r="Q27" s="126">
        <f>IF(X20&gt;0,2-W21,0.01)</f>
        <v>0.01</v>
      </c>
      <c r="R27" s="127"/>
      <c r="S27" s="125"/>
      <c r="T27" s="126">
        <f>IF(X23&gt;0,2-W24,0.01)</f>
        <v>0.01</v>
      </c>
      <c r="U27" s="127"/>
      <c r="V27" s="425"/>
      <c r="W27" s="426"/>
      <c r="X27" s="427"/>
      <c r="Y27"/>
      <c r="Z27" s="129"/>
      <c r="AA27" s="130">
        <f>N27+Q27+T27</f>
        <v>0.03</v>
      </c>
      <c r="AB27" s="128"/>
      <c r="AC27" s="390"/>
      <c r="AD27" s="117"/>
      <c r="AE27" s="329"/>
      <c r="AF27" s="329"/>
      <c r="AG27" s="336"/>
      <c r="AH27" s="329"/>
      <c r="AI27" s="336"/>
      <c r="AJ27" s="329"/>
      <c r="AK27" s="329"/>
      <c r="AL27" s="329"/>
      <c r="AM27" s="329"/>
      <c r="AN27" s="339"/>
      <c r="AO27" s="329"/>
      <c r="AP27" s="329"/>
    </row>
    <row r="28" spans="2:42" ht="27" customHeight="1" thickBot="1" x14ac:dyDescent="0.4">
      <c r="B28" s="86"/>
      <c r="F28" s="87"/>
      <c r="H28" s="67"/>
      <c r="K28" s="405"/>
      <c r="L28" s="406"/>
      <c r="M28" s="139">
        <f>F21</f>
        <v>0</v>
      </c>
      <c r="N28" s="136"/>
      <c r="O28" s="140" t="e">
        <f>M26/O26</f>
        <v>#DIV/0!</v>
      </c>
      <c r="P28" s="139">
        <f>F29</f>
        <v>0</v>
      </c>
      <c r="Q28" s="136"/>
      <c r="R28" s="140" t="e">
        <f>P26/R26</f>
        <v>#DIV/0!</v>
      </c>
      <c r="S28" s="139">
        <f>F36</f>
        <v>0</v>
      </c>
      <c r="T28" s="136"/>
      <c r="U28" s="140" t="e">
        <f>S26/U26</f>
        <v>#DIV/0!</v>
      </c>
      <c r="V28" s="428"/>
      <c r="W28" s="429"/>
      <c r="X28" s="430"/>
      <c r="Y28"/>
      <c r="Z28" s="135">
        <f>MAXA(M28,P28,S28)</f>
        <v>0</v>
      </c>
      <c r="AA28" s="136"/>
      <c r="AB28" s="137" t="e">
        <f>Z26/AB26</f>
        <v>#DIV/0!</v>
      </c>
      <c r="AC28" s="391"/>
      <c r="AD28" s="117"/>
      <c r="AE28" s="330"/>
      <c r="AF28" s="330"/>
      <c r="AG28" s="337"/>
      <c r="AH28" s="330"/>
      <c r="AI28" s="337"/>
      <c r="AJ28" s="330"/>
      <c r="AK28" s="330"/>
      <c r="AL28" s="330"/>
      <c r="AM28" s="330"/>
      <c r="AN28" s="340"/>
      <c r="AO28" s="330"/>
      <c r="AP28" s="330"/>
    </row>
    <row r="29" spans="2:42" ht="22.5" customHeight="1" thickTop="1" x14ac:dyDescent="0.35">
      <c r="B29" s="392" t="s">
        <v>25</v>
      </c>
      <c r="C29" s="101" t="str">
        <f>C10</f>
        <v/>
      </c>
      <c r="D29" s="91"/>
      <c r="E29" s="394"/>
      <c r="F29" s="97"/>
      <c r="G29" s="84"/>
      <c r="H29" s="88"/>
      <c r="AK29"/>
    </row>
    <row r="30" spans="2:42" ht="23.25" customHeight="1" thickBot="1" x14ac:dyDescent="0.4">
      <c r="B30" s="393"/>
      <c r="C30" s="102" t="str">
        <f>C8</f>
        <v/>
      </c>
      <c r="D30" s="92"/>
      <c r="E30" s="395"/>
      <c r="F30" s="98"/>
      <c r="G30" s="84"/>
      <c r="H30" s="88"/>
      <c r="M30" s="419" t="s">
        <v>40</v>
      </c>
      <c r="N30" s="420"/>
      <c r="O30" s="420"/>
      <c r="P30" s="420"/>
      <c r="Q30" s="420"/>
      <c r="R30" s="420"/>
      <c r="S30" s="420"/>
      <c r="T30" s="420"/>
      <c r="U30" s="420"/>
      <c r="V30" s="420"/>
      <c r="W30" s="420"/>
      <c r="X30" s="421"/>
      <c r="AK30"/>
    </row>
    <row r="31" spans="2:42" ht="29.25" customHeight="1" thickBot="1" x14ac:dyDescent="0.4">
      <c r="B31" s="86"/>
      <c r="D31" s="2"/>
      <c r="E31" s="2"/>
      <c r="F31" s="89"/>
      <c r="H31" s="67"/>
      <c r="AK31"/>
    </row>
    <row r="32" spans="2:42" ht="24.75" customHeight="1" x14ac:dyDescent="0.35">
      <c r="B32" s="392" t="s">
        <v>26</v>
      </c>
      <c r="C32" s="101" t="str">
        <f>C7</f>
        <v/>
      </c>
      <c r="D32" s="91"/>
      <c r="E32" s="394"/>
      <c r="F32" s="97"/>
      <c r="G32" s="84"/>
      <c r="H32" s="88"/>
      <c r="AK32"/>
    </row>
    <row r="33" spans="2:11" ht="22.5" customHeight="1" thickBot="1" x14ac:dyDescent="0.4">
      <c r="B33" s="393"/>
      <c r="C33" s="102" t="str">
        <f>C8</f>
        <v/>
      </c>
      <c r="D33" s="92"/>
      <c r="E33" s="395"/>
      <c r="F33" s="98"/>
      <c r="G33" s="84"/>
      <c r="H33" s="88"/>
      <c r="I33" s="2"/>
    </row>
    <row r="34" spans="2:11" ht="21" customHeight="1" thickBot="1" x14ac:dyDescent="0.4">
      <c r="B34" s="86"/>
      <c r="D34" s="2"/>
      <c r="E34" s="2"/>
      <c r="F34" s="99"/>
      <c r="H34" s="67"/>
      <c r="I34" s="2"/>
    </row>
    <row r="35" spans="2:11" ht="21" customHeight="1" x14ac:dyDescent="0.35">
      <c r="B35" s="392" t="s">
        <v>27</v>
      </c>
      <c r="C35" s="101" t="str">
        <f>C9</f>
        <v/>
      </c>
      <c r="D35" s="91"/>
      <c r="E35" s="403"/>
      <c r="F35" s="97"/>
      <c r="G35" s="84"/>
      <c r="H35" s="88"/>
      <c r="I35" s="2"/>
    </row>
    <row r="36" spans="2:11" ht="21" customHeight="1" thickBot="1" x14ac:dyDescent="0.4">
      <c r="B36" s="402"/>
      <c r="C36" s="103" t="str">
        <f>C10</f>
        <v/>
      </c>
      <c r="D36" s="92"/>
      <c r="E36" s="404"/>
      <c r="F36" s="98"/>
      <c r="G36" s="84"/>
      <c r="H36" s="88"/>
      <c r="I36" s="2"/>
    </row>
    <row r="37" spans="2:11" ht="15" thickTop="1" x14ac:dyDescent="0.35">
      <c r="D37" s="2"/>
      <c r="E37" s="2"/>
      <c r="F37" s="2"/>
      <c r="H37" s="413" t="s">
        <v>11</v>
      </c>
      <c r="I37" s="414"/>
      <c r="J37" s="414"/>
      <c r="K37" s="415"/>
    </row>
    <row r="38" spans="2:11" ht="15" thickBot="1" x14ac:dyDescent="0.4">
      <c r="H38" s="416"/>
      <c r="I38" s="417"/>
      <c r="J38" s="417"/>
      <c r="K38" s="418"/>
    </row>
    <row r="39" spans="2:11" ht="15" thickTop="1" x14ac:dyDescent="0.35">
      <c r="B39" s="327" t="s">
        <v>13</v>
      </c>
      <c r="C39" s="449">
        <f>'Saisie des joueurs'!D5</f>
        <v>0</v>
      </c>
      <c r="D39" s="327"/>
      <c r="E39" s="327"/>
      <c r="F39" s="327"/>
      <c r="H39" s="407">
        <f>'Saisie des joueurs'!G11</f>
        <v>0</v>
      </c>
      <c r="I39" s="408"/>
      <c r="J39" s="408"/>
      <c r="K39" s="409"/>
    </row>
    <row r="40" spans="2:11" ht="15" thickBot="1" x14ac:dyDescent="0.4">
      <c r="B40" s="327"/>
      <c r="C40" s="450"/>
      <c r="D40" s="327"/>
      <c r="E40" s="327"/>
      <c r="F40" s="327"/>
      <c r="G40" s="36"/>
      <c r="H40" s="410"/>
      <c r="I40" s="411"/>
      <c r="J40" s="411"/>
      <c r="K40" s="412"/>
    </row>
    <row r="41" spans="2:11" ht="15.5" thickTop="1" thickBot="1" x14ac:dyDescent="0.4">
      <c r="J41" s="100"/>
    </row>
    <row r="42" spans="2:11" ht="14.5" customHeight="1" x14ac:dyDescent="0.35">
      <c r="B42" s="443" t="s">
        <v>12</v>
      </c>
      <c r="C42" s="444"/>
      <c r="D42" s="444"/>
      <c r="E42" s="444"/>
      <c r="F42" s="444"/>
      <c r="G42" s="444"/>
      <c r="H42" s="444"/>
      <c r="I42" s="444"/>
      <c r="J42" s="444"/>
      <c r="K42" s="445"/>
    </row>
    <row r="43" spans="2:11" ht="15" thickBot="1" x14ac:dyDescent="0.4">
      <c r="B43" s="446"/>
      <c r="C43" s="447"/>
      <c r="D43" s="447"/>
      <c r="E43" s="447"/>
      <c r="F43" s="447"/>
      <c r="G43" s="447"/>
      <c r="H43" s="447"/>
      <c r="I43" s="447"/>
      <c r="J43" s="447"/>
      <c r="K43" s="448"/>
    </row>
    <row r="44" spans="2:11" ht="18.75" customHeight="1" x14ac:dyDescent="0.35">
      <c r="B44" s="434"/>
      <c r="C44" s="435"/>
      <c r="D44" s="435"/>
      <c r="E44" s="435"/>
      <c r="F44" s="435"/>
      <c r="G44" s="435"/>
      <c r="H44" s="435"/>
      <c r="I44" s="435"/>
      <c r="J44" s="435"/>
      <c r="K44" s="436"/>
    </row>
    <row r="45" spans="2:11" ht="18.75" customHeight="1" x14ac:dyDescent="0.35">
      <c r="B45" s="437"/>
      <c r="C45" s="438"/>
      <c r="D45" s="438"/>
      <c r="E45" s="438"/>
      <c r="F45" s="438"/>
      <c r="G45" s="438"/>
      <c r="H45" s="438"/>
      <c r="I45" s="438"/>
      <c r="J45" s="438"/>
      <c r="K45" s="439"/>
    </row>
    <row r="46" spans="2:11" ht="18.75" customHeight="1" x14ac:dyDescent="0.35">
      <c r="B46" s="440"/>
      <c r="C46" s="441"/>
      <c r="D46" s="441"/>
      <c r="E46" s="441"/>
      <c r="F46" s="441"/>
      <c r="G46" s="441"/>
      <c r="H46" s="441"/>
      <c r="I46" s="441"/>
      <c r="J46" s="441"/>
      <c r="K46" s="442"/>
    </row>
    <row r="47" spans="2:11" ht="18.75" customHeight="1" x14ac:dyDescent="0.35">
      <c r="B47" s="437"/>
      <c r="C47" s="438"/>
      <c r="D47" s="438"/>
      <c r="E47" s="438"/>
      <c r="F47" s="438"/>
      <c r="G47" s="438"/>
      <c r="H47" s="438"/>
      <c r="I47" s="438"/>
      <c r="J47" s="438"/>
      <c r="K47" s="439"/>
    </row>
    <row r="48" spans="2:11" ht="18.75" customHeight="1" x14ac:dyDescent="0.35">
      <c r="B48" s="440"/>
      <c r="C48" s="441"/>
      <c r="D48" s="441"/>
      <c r="E48" s="441"/>
      <c r="F48" s="441"/>
      <c r="G48" s="441"/>
      <c r="H48" s="441"/>
      <c r="I48" s="441"/>
      <c r="J48" s="441"/>
      <c r="K48" s="442"/>
    </row>
    <row r="49" spans="2:11" ht="18.75" customHeight="1" x14ac:dyDescent="0.35">
      <c r="B49" s="437"/>
      <c r="C49" s="438"/>
      <c r="D49" s="438"/>
      <c r="E49" s="438"/>
      <c r="F49" s="438"/>
      <c r="G49" s="438"/>
      <c r="H49" s="438"/>
      <c r="I49" s="438"/>
      <c r="J49" s="438"/>
      <c r="K49" s="439"/>
    </row>
    <row r="50" spans="2:11" ht="18.75" customHeight="1" x14ac:dyDescent="0.35">
      <c r="B50" s="440"/>
      <c r="C50" s="441"/>
      <c r="D50" s="441"/>
      <c r="E50" s="441"/>
      <c r="F50" s="441"/>
      <c r="G50" s="441"/>
      <c r="H50" s="441"/>
      <c r="I50" s="441"/>
      <c r="J50" s="441"/>
      <c r="K50" s="442"/>
    </row>
    <row r="51" spans="2:11" ht="18.75" customHeight="1" thickBot="1" x14ac:dyDescent="0.4">
      <c r="B51" s="431"/>
      <c r="C51" s="432"/>
      <c r="D51" s="432"/>
      <c r="E51" s="432"/>
      <c r="F51" s="432"/>
      <c r="G51" s="432"/>
      <c r="H51" s="432"/>
      <c r="I51" s="432"/>
      <c r="J51" s="432"/>
      <c r="K51" s="433"/>
    </row>
    <row r="53" spans="2:11" x14ac:dyDescent="0.35">
      <c r="B53" s="306" t="s">
        <v>1108</v>
      </c>
      <c r="C53" s="306"/>
    </row>
    <row r="55" spans="2:11" ht="15" customHeight="1" x14ac:dyDescent="0.35"/>
    <row r="56" spans="2:11" ht="15.75" customHeight="1" x14ac:dyDescent="0.35"/>
    <row r="62" spans="2:11" ht="14.5" customHeight="1" x14ac:dyDescent="0.35">
      <c r="C62" s="74"/>
      <c r="D62" s="74"/>
      <c r="E62" s="74"/>
      <c r="F62" s="74"/>
    </row>
    <row r="63" spans="2:11" ht="14.5" customHeight="1" x14ac:dyDescent="0.35">
      <c r="C63" s="74"/>
      <c r="D63" s="74"/>
      <c r="E63" s="74"/>
      <c r="F63" s="74"/>
    </row>
  </sheetData>
  <sheetProtection algorithmName="SHA-512" hashValue="9EZzb1WOP2b+qvLYKeycvBVWziGMGdXOacqKAYZ2DSYyMP81q1vX4kjDWjiL9Dz/KAgf3t78ql89BIxvzQ7ghA==" saltValue="g2cuxqOdvyiuF0G6ItpOWA==" spinCount="100000" sheet="1" objects="1" scenarios="1"/>
  <mergeCells count="110">
    <mergeCell ref="B2:G4"/>
    <mergeCell ref="AF26:AF28"/>
    <mergeCell ref="AE26:AE28"/>
    <mergeCell ref="AG26:AG28"/>
    <mergeCell ref="AH26:AH28"/>
    <mergeCell ref="AI26:AI28"/>
    <mergeCell ref="AP26:AP28"/>
    <mergeCell ref="AP20:AP22"/>
    <mergeCell ref="AO20:AO22"/>
    <mergeCell ref="AP23:AP25"/>
    <mergeCell ref="AO23:AO25"/>
    <mergeCell ref="AO26:AO28"/>
    <mergeCell ref="AM26:AM28"/>
    <mergeCell ref="AN26:AN28"/>
    <mergeCell ref="AN20:AN22"/>
    <mergeCell ref="AN23:AN25"/>
    <mergeCell ref="AL23:AL25"/>
    <mergeCell ref="AM23:AM25"/>
    <mergeCell ref="AJ26:AJ28"/>
    <mergeCell ref="H2:J4"/>
    <mergeCell ref="K2:N4"/>
    <mergeCell ref="B13:F14"/>
    <mergeCell ref="K14:L16"/>
    <mergeCell ref="Z14:AB16"/>
    <mergeCell ref="B53:C53"/>
    <mergeCell ref="B35:B36"/>
    <mergeCell ref="E35:E36"/>
    <mergeCell ref="AC26:AC28"/>
    <mergeCell ref="K26:L28"/>
    <mergeCell ref="H39:K40"/>
    <mergeCell ref="H37:K38"/>
    <mergeCell ref="M30:X30"/>
    <mergeCell ref="B32:B33"/>
    <mergeCell ref="E32:E33"/>
    <mergeCell ref="B29:B30"/>
    <mergeCell ref="E29:E30"/>
    <mergeCell ref="V26:X28"/>
    <mergeCell ref="B51:K51"/>
    <mergeCell ref="B44:K44"/>
    <mergeCell ref="B45:K45"/>
    <mergeCell ref="B46:K46"/>
    <mergeCell ref="B47:K47"/>
    <mergeCell ref="B48:K48"/>
    <mergeCell ref="B49:K49"/>
    <mergeCell ref="B50:K50"/>
    <mergeCell ref="B42:K43"/>
    <mergeCell ref="B39:B40"/>
    <mergeCell ref="C39:C40"/>
    <mergeCell ref="B26:B27"/>
    <mergeCell ref="E26:E27"/>
    <mergeCell ref="B23:B24"/>
    <mergeCell ref="E23:E24"/>
    <mergeCell ref="B20:B21"/>
    <mergeCell ref="E20:E21"/>
    <mergeCell ref="C7:F7"/>
    <mergeCell ref="C8:F8"/>
    <mergeCell ref="C9:F9"/>
    <mergeCell ref="C10:F10"/>
    <mergeCell ref="M17:O19"/>
    <mergeCell ref="P20:R22"/>
    <mergeCell ref="S23:U25"/>
    <mergeCell ref="M13:O16"/>
    <mergeCell ref="P13:R16"/>
    <mergeCell ref="S13:U16"/>
    <mergeCell ref="V13:X16"/>
    <mergeCell ref="C16:F17"/>
    <mergeCell ref="AC14:AC16"/>
    <mergeCell ref="K17:L19"/>
    <mergeCell ref="K20:L22"/>
    <mergeCell ref="K23:L25"/>
    <mergeCell ref="AC17:AC19"/>
    <mergeCell ref="AC20:AC22"/>
    <mergeCell ref="AC23:AC25"/>
    <mergeCell ref="AI20:AI22"/>
    <mergeCell ref="AH20:AH22"/>
    <mergeCell ref="AG20:AG22"/>
    <mergeCell ref="AF20:AF22"/>
    <mergeCell ref="AE20:AE22"/>
    <mergeCell ref="AE15:AF15"/>
    <mergeCell ref="AE17:AE19"/>
    <mergeCell ref="AF17:AF19"/>
    <mergeCell ref="AH23:AH25"/>
    <mergeCell ref="AI23:AI25"/>
    <mergeCell ref="AE23:AE25"/>
    <mergeCell ref="AF23:AF25"/>
    <mergeCell ref="AG23:AG25"/>
    <mergeCell ref="D39:F40"/>
    <mergeCell ref="AK23:AK25"/>
    <mergeCell ref="AK26:AK28"/>
    <mergeCell ref="AL26:AL28"/>
    <mergeCell ref="AJ23:AJ25"/>
    <mergeCell ref="AP15:AP16"/>
    <mergeCell ref="AP17:AP19"/>
    <mergeCell ref="AO17:AO19"/>
    <mergeCell ref="AG15:AH15"/>
    <mergeCell ref="AI15:AJ15"/>
    <mergeCell ref="AK15:AL15"/>
    <mergeCell ref="AK17:AK19"/>
    <mergeCell ref="AK20:AK22"/>
    <mergeCell ref="AM15:AN15"/>
    <mergeCell ref="AG17:AG19"/>
    <mergeCell ref="AH17:AH19"/>
    <mergeCell ref="AI17:AI19"/>
    <mergeCell ref="AJ17:AJ19"/>
    <mergeCell ref="AN17:AN19"/>
    <mergeCell ref="AL17:AL19"/>
    <mergeCell ref="AL20:AL22"/>
    <mergeCell ref="AM20:AM22"/>
    <mergeCell ref="AM17:AM19"/>
    <mergeCell ref="AJ20:AJ22"/>
  </mergeCells>
  <conditionalFormatting sqref="N21 N24">
    <cfRule type="cellIs" dxfId="35" priority="1" stopIfTrue="1" operator="equal">
      <formula>2</formula>
    </cfRule>
    <cfRule type="cellIs" dxfId="34" priority="2" stopIfTrue="1" operator="equal">
      <formula>1</formula>
    </cfRule>
    <cfRule type="cellIs" dxfId="33" priority="3" stopIfTrue="1" operator="equal">
      <formula>0</formula>
    </cfRule>
  </conditionalFormatting>
  <conditionalFormatting sqref="T18 W18 W21 W24 N27 Q27 T27 Q24 T21 Q18">
    <cfRule type="cellIs" dxfId="32" priority="4" stopIfTrue="1" operator="equal">
      <formula>2</formula>
    </cfRule>
    <cfRule type="cellIs" dxfId="31" priority="5" stopIfTrue="1" operator="equal">
      <formula>1</formula>
    </cfRule>
    <cfRule type="cellIs" dxfId="30"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EA9B-F763-4A2E-8CD3-BB4740F683D6}">
  <sheetPr codeName="Feuil14">
    <tabColor theme="6" tint="0.39997558519241921"/>
    <pageSetUpPr fitToPage="1"/>
  </sheetPr>
  <dimension ref="A2:AP63"/>
  <sheetViews>
    <sheetView showGridLines="0" showRowColHeaders="0" zoomScale="70" zoomScaleNormal="70" workbookViewId="0">
      <selection activeCell="V5" sqref="V5"/>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7" hidden="1" customWidth="1"/>
    <col min="38" max="42" width="10.81640625" hidden="1" customWidth="1"/>
  </cols>
  <sheetData>
    <row r="2" spans="1:42" ht="27.65" customHeight="1" x14ac:dyDescent="0.35">
      <c r="B2" s="508" t="str">
        <f>'Saisie des joueurs'!C1</f>
        <v>LIGUE MEDITERRANEENNE DE BILLARD</v>
      </c>
      <c r="C2" s="509"/>
      <c r="D2" s="509"/>
      <c r="E2" s="509"/>
      <c r="F2" s="509"/>
      <c r="G2" s="510"/>
      <c r="H2" s="507">
        <f>'Saisie des joueurs'!D7</f>
        <v>0</v>
      </c>
      <c r="I2" s="507"/>
      <c r="J2" s="507"/>
      <c r="K2" s="507" t="str">
        <f>'Saisie des joueurs'!D9</f>
        <v>BANDE</v>
      </c>
      <c r="L2" s="507"/>
      <c r="M2" s="507"/>
      <c r="N2" s="507"/>
    </row>
    <row r="3" spans="1:42" ht="14.5" customHeight="1" x14ac:dyDescent="0.35">
      <c r="A3" s="69"/>
      <c r="B3" s="511"/>
      <c r="C3" s="512"/>
      <c r="D3" s="512"/>
      <c r="E3" s="512"/>
      <c r="F3" s="512"/>
      <c r="G3" s="513"/>
      <c r="H3" s="507"/>
      <c r="I3" s="507"/>
      <c r="J3" s="507"/>
      <c r="K3" s="507"/>
      <c r="L3" s="507"/>
      <c r="M3" s="507"/>
      <c r="N3" s="507"/>
    </row>
    <row r="4" spans="1:42" ht="15.75" customHeight="1" x14ac:dyDescent="0.35">
      <c r="A4" s="2"/>
      <c r="B4" s="514"/>
      <c r="C4" s="515"/>
      <c r="D4" s="515"/>
      <c r="E4" s="515"/>
      <c r="F4" s="515"/>
      <c r="G4" s="516"/>
      <c r="H4" s="507"/>
      <c r="I4" s="507"/>
      <c r="J4" s="507"/>
      <c r="K4" s="507"/>
      <c r="L4" s="507"/>
      <c r="M4" s="507"/>
      <c r="N4" s="507"/>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3" t="s">
        <v>0</v>
      </c>
      <c r="C7" s="396" t="str">
        <f>'Saisie des joueurs'!L22</f>
        <v/>
      </c>
      <c r="D7" s="396"/>
      <c r="E7" s="396"/>
      <c r="F7" s="397"/>
      <c r="L7" s="90"/>
      <c r="M7" s="90"/>
      <c r="N7" s="90"/>
      <c r="O7" s="90"/>
      <c r="P7" s="90"/>
      <c r="Q7" s="90"/>
      <c r="R7" s="90"/>
      <c r="S7" s="90"/>
      <c r="T7" s="90"/>
      <c r="U7" s="90"/>
      <c r="V7"/>
      <c r="W7"/>
      <c r="X7"/>
      <c r="Y7"/>
      <c r="Z7"/>
      <c r="AA7"/>
      <c r="AB7"/>
      <c r="AC7"/>
      <c r="AD7"/>
    </row>
    <row r="8" spans="1:42" ht="17.149999999999999" customHeight="1" thickTop="1" thickBot="1" x14ac:dyDescent="0.4">
      <c r="B8" s="94" t="s">
        <v>1</v>
      </c>
      <c r="C8" s="396" t="str">
        <f>'Saisie des joueurs'!L23</f>
        <v/>
      </c>
      <c r="D8" s="396"/>
      <c r="E8" s="396"/>
      <c r="F8" s="397"/>
      <c r="L8" s="90"/>
      <c r="M8" s="90"/>
      <c r="N8" s="90"/>
      <c r="O8" s="90"/>
      <c r="P8" s="90"/>
      <c r="Q8" s="90"/>
      <c r="R8" s="90"/>
      <c r="S8" s="90"/>
      <c r="T8" s="90"/>
      <c r="U8" s="90"/>
      <c r="V8"/>
      <c r="W8"/>
      <c r="X8"/>
      <c r="Y8"/>
      <c r="Z8"/>
      <c r="AA8"/>
      <c r="AB8"/>
      <c r="AC8"/>
      <c r="AD8"/>
    </row>
    <row r="9" spans="1:42" ht="17.149999999999999" customHeight="1" thickTop="1" thickBot="1" x14ac:dyDescent="0.4">
      <c r="B9" s="94" t="s">
        <v>2</v>
      </c>
      <c r="C9" s="396" t="str">
        <f>'Saisie des joueurs'!L24</f>
        <v/>
      </c>
      <c r="D9" s="396"/>
      <c r="E9" s="396"/>
      <c r="F9" s="397"/>
      <c r="L9"/>
      <c r="M9"/>
      <c r="N9"/>
      <c r="O9"/>
      <c r="P9"/>
      <c r="Q9"/>
      <c r="R9"/>
      <c r="S9"/>
      <c r="T9"/>
      <c r="U9"/>
      <c r="V9"/>
      <c r="W9"/>
      <c r="X9"/>
      <c r="Y9"/>
      <c r="Z9"/>
      <c r="AA9"/>
      <c r="AB9"/>
      <c r="AC9"/>
      <c r="AD9"/>
    </row>
    <row r="10" spans="1:42" ht="17.149999999999999" customHeight="1" thickTop="1" thickBot="1" x14ac:dyDescent="0.55000000000000004">
      <c r="B10" s="95" t="s">
        <v>3</v>
      </c>
      <c r="C10" s="396" t="str">
        <f>'Saisie des joueurs'!L25</f>
        <v/>
      </c>
      <c r="D10" s="396"/>
      <c r="E10" s="396"/>
      <c r="F10" s="397"/>
      <c r="J10" s="70"/>
      <c r="L10"/>
      <c r="M10"/>
      <c r="N10"/>
      <c r="O10"/>
      <c r="P10"/>
      <c r="Q10"/>
      <c r="R10"/>
      <c r="S10"/>
      <c r="T10"/>
      <c r="U10"/>
      <c r="V10"/>
      <c r="W10"/>
      <c r="X10"/>
      <c r="Y10"/>
      <c r="Z10"/>
      <c r="AA10"/>
      <c r="AB10"/>
      <c r="AC10"/>
      <c r="AD10"/>
    </row>
    <row r="11" spans="1:42" ht="14.25" hidden="1" customHeight="1" thickBot="1" x14ac:dyDescent="0.4">
      <c r="J11" s="67"/>
      <c r="K11" s="2"/>
    </row>
    <row r="12" spans="1:42" ht="8.25" hidden="1" customHeight="1" thickTop="1" thickBot="1" x14ac:dyDescent="0.4">
      <c r="K12" s="2"/>
    </row>
    <row r="13" spans="1:42" ht="15" customHeight="1" thickTop="1" thickBot="1" x14ac:dyDescent="0.4">
      <c r="B13" s="461" t="s">
        <v>10</v>
      </c>
      <c r="C13" s="462"/>
      <c r="D13" s="462"/>
      <c r="E13" s="462"/>
      <c r="F13" s="463"/>
      <c r="G13" s="71"/>
      <c r="H13" s="71"/>
      <c r="I13" s="71"/>
      <c r="J13" s="68"/>
      <c r="K13" s="480"/>
      <c r="L13" s="481"/>
      <c r="M13" s="498" t="str">
        <f>C7</f>
        <v/>
      </c>
      <c r="N13" s="499"/>
      <c r="O13" s="499"/>
      <c r="P13" s="499" t="str">
        <f>C8</f>
        <v/>
      </c>
      <c r="Q13" s="499"/>
      <c r="R13" s="499"/>
      <c r="S13" s="499" t="str">
        <f>C9</f>
        <v/>
      </c>
      <c r="T13" s="499"/>
      <c r="U13" s="499"/>
      <c r="V13" s="499" t="str">
        <f>C10</f>
        <v/>
      </c>
      <c r="W13" s="499"/>
      <c r="X13" s="504"/>
    </row>
    <row r="14" spans="1:42" ht="15" customHeight="1" thickTop="1" thickBot="1" x14ac:dyDescent="0.4">
      <c r="B14" s="464"/>
      <c r="C14" s="465"/>
      <c r="D14" s="465"/>
      <c r="E14" s="465"/>
      <c r="F14" s="466"/>
      <c r="G14" s="71"/>
      <c r="H14" s="71"/>
      <c r="I14" s="71"/>
      <c r="J14" s="2"/>
      <c r="K14" s="480"/>
      <c r="L14" s="481"/>
      <c r="M14" s="500"/>
      <c r="N14" s="501"/>
      <c r="O14" s="501"/>
      <c r="P14" s="501"/>
      <c r="Q14" s="501"/>
      <c r="R14" s="501"/>
      <c r="S14" s="501"/>
      <c r="T14" s="501"/>
      <c r="U14" s="501"/>
      <c r="V14" s="501"/>
      <c r="W14" s="501"/>
      <c r="X14" s="505"/>
      <c r="Z14" s="471" t="s">
        <v>1109</v>
      </c>
      <c r="AA14" s="472"/>
      <c r="AB14" s="473"/>
      <c r="AC14" s="380" t="s">
        <v>1110</v>
      </c>
      <c r="AD14" s="85"/>
    </row>
    <row r="15" spans="1:42" ht="22.75" customHeight="1" thickBot="1" x14ac:dyDescent="0.4">
      <c r="B15" s="86"/>
      <c r="F15" s="87"/>
      <c r="J15" s="2"/>
      <c r="K15" s="480"/>
      <c r="L15" s="481"/>
      <c r="M15" s="500"/>
      <c r="N15" s="501"/>
      <c r="O15" s="501"/>
      <c r="P15" s="501"/>
      <c r="Q15" s="501"/>
      <c r="R15" s="501"/>
      <c r="S15" s="501"/>
      <c r="T15" s="501"/>
      <c r="U15" s="501"/>
      <c r="V15" s="501"/>
      <c r="W15" s="501"/>
      <c r="X15" s="505"/>
      <c r="Z15" s="474"/>
      <c r="AA15" s="475"/>
      <c r="AB15" s="476"/>
      <c r="AC15" s="381"/>
      <c r="AD15" s="85"/>
      <c r="AE15" s="333" t="s">
        <v>1115</v>
      </c>
      <c r="AF15" s="334"/>
      <c r="AG15" s="333" t="s">
        <v>1115</v>
      </c>
      <c r="AH15" s="334"/>
      <c r="AI15" s="333" t="s">
        <v>1115</v>
      </c>
      <c r="AJ15" s="334"/>
      <c r="AK15" s="333" t="s">
        <v>1115</v>
      </c>
      <c r="AL15" s="334"/>
      <c r="AM15" s="333" t="s">
        <v>1115</v>
      </c>
      <c r="AN15" s="334"/>
      <c r="AO15" s="141" t="s">
        <v>1126</v>
      </c>
      <c r="AP15" s="331" t="s">
        <v>1127</v>
      </c>
    </row>
    <row r="16" spans="1:42" ht="15.75" customHeight="1" thickBot="1" x14ac:dyDescent="0.4">
      <c r="B16" s="86"/>
      <c r="C16" s="492" t="s">
        <v>1140</v>
      </c>
      <c r="D16" s="493"/>
      <c r="E16" s="493"/>
      <c r="F16" s="494"/>
      <c r="J16" s="2"/>
      <c r="K16" s="482"/>
      <c r="L16" s="483"/>
      <c r="M16" s="502"/>
      <c r="N16" s="503"/>
      <c r="O16" s="503"/>
      <c r="P16" s="503"/>
      <c r="Q16" s="503"/>
      <c r="R16" s="503"/>
      <c r="S16" s="503"/>
      <c r="T16" s="503"/>
      <c r="U16" s="503"/>
      <c r="V16" s="503"/>
      <c r="W16" s="503"/>
      <c r="X16" s="506"/>
      <c r="Y16"/>
      <c r="Z16" s="477"/>
      <c r="AA16" s="478"/>
      <c r="AB16" s="479"/>
      <c r="AC16" s="382"/>
      <c r="AD16" s="85"/>
      <c r="AE16" s="142" t="s">
        <v>1116</v>
      </c>
      <c r="AF16" s="142" t="s">
        <v>1122</v>
      </c>
      <c r="AG16" s="142" t="s">
        <v>1117</v>
      </c>
      <c r="AH16" s="142" t="s">
        <v>1123</v>
      </c>
      <c r="AI16" s="115" t="s">
        <v>1118</v>
      </c>
      <c r="AJ16" s="142" t="s">
        <v>1124</v>
      </c>
      <c r="AK16" s="142" t="s">
        <v>1119</v>
      </c>
      <c r="AL16" s="142" t="s">
        <v>1125</v>
      </c>
      <c r="AM16" s="142" t="s">
        <v>1120</v>
      </c>
      <c r="AN16" s="142" t="s">
        <v>1121</v>
      </c>
      <c r="AO16" s="142" t="s">
        <v>1121</v>
      </c>
      <c r="AP16" s="332"/>
    </row>
    <row r="17" spans="2:42" ht="27" customHeight="1" thickTop="1" thickBot="1" x14ac:dyDescent="0.4">
      <c r="B17" s="86"/>
      <c r="C17" s="495"/>
      <c r="D17" s="496"/>
      <c r="E17" s="496"/>
      <c r="F17" s="497"/>
      <c r="J17" s="2"/>
      <c r="K17" s="484" t="str">
        <f>C7</f>
        <v/>
      </c>
      <c r="L17" s="485"/>
      <c r="M17" s="341" t="s">
        <v>1111</v>
      </c>
      <c r="N17" s="342"/>
      <c r="O17" s="343"/>
      <c r="P17" s="118">
        <f>D32</f>
        <v>0</v>
      </c>
      <c r="Q17" s="119"/>
      <c r="R17" s="120">
        <f>E32</f>
        <v>0</v>
      </c>
      <c r="S17" s="118">
        <f>D26</f>
        <v>0</v>
      </c>
      <c r="T17" s="119"/>
      <c r="U17" s="120">
        <f>E26</f>
        <v>0</v>
      </c>
      <c r="V17" s="118">
        <f>D20</f>
        <v>0</v>
      </c>
      <c r="W17" s="119"/>
      <c r="X17" s="121">
        <f>E20</f>
        <v>0</v>
      </c>
      <c r="Y17"/>
      <c r="Z17" s="122">
        <f>P17+S17+V17</f>
        <v>0</v>
      </c>
      <c r="AA17" s="123"/>
      <c r="AB17" s="124">
        <f>R17+U17+X17</f>
        <v>0</v>
      </c>
      <c r="AC17" s="389" t="e">
        <f>AP17</f>
        <v>#DIV/0!</v>
      </c>
      <c r="AD17" s="116"/>
      <c r="AE17" s="328">
        <f>AA18</f>
        <v>0.03</v>
      </c>
      <c r="AF17" s="328">
        <f>RANK(AE17,AE$17:AE$28,0)</f>
        <v>1</v>
      </c>
      <c r="AG17" s="335" t="e">
        <f>AB19</f>
        <v>#DIV/0!</v>
      </c>
      <c r="AH17" s="328" t="e">
        <f>RANK(AG17,AG$17:AG$28,0)</f>
        <v>#DIV/0!</v>
      </c>
      <c r="AI17" s="335" t="e">
        <f>MAX(R19,U19,X19)</f>
        <v>#DIV/0!</v>
      </c>
      <c r="AJ17" s="328" t="e">
        <f>RANK(AI17,AI$17:AI$28)</f>
        <v>#DIV/0!</v>
      </c>
      <c r="AK17" s="328">
        <f>Z19</f>
        <v>0</v>
      </c>
      <c r="AL17" s="328">
        <f>RANK(AK17,AK$17:AK$28)</f>
        <v>1</v>
      </c>
      <c r="AM17" s="328" t="e">
        <f>(AF17*1000)+(AH17*100)+(AJ17*10)+(AL17*1)</f>
        <v>#DIV/0!</v>
      </c>
      <c r="AN17" s="338" t="e">
        <f>AM17</f>
        <v>#DIV/0!</v>
      </c>
      <c r="AO17" s="328" t="e">
        <f>RANK(AN17,AN$17:AN$28,1)</f>
        <v>#DIV/0!</v>
      </c>
      <c r="AP17" s="328" t="e">
        <f>RANK(AO17,AO$17:AO$28,1)</f>
        <v>#DIV/0!</v>
      </c>
    </row>
    <row r="18" spans="2:42" ht="27" customHeight="1" thickBot="1" x14ac:dyDescent="0.4">
      <c r="B18" s="86"/>
      <c r="F18" s="87"/>
      <c r="J18" s="85"/>
      <c r="K18" s="486"/>
      <c r="L18" s="487"/>
      <c r="M18" s="341"/>
      <c r="N18" s="342"/>
      <c r="O18" s="343"/>
      <c r="P18" s="125"/>
      <c r="Q18" s="126">
        <f>IF(R17&lt;1,0.01,IF(P17&gt;M20,2,IF(P17=M20,1,0)))</f>
        <v>0.01</v>
      </c>
      <c r="R18" s="127"/>
      <c r="S18" s="125"/>
      <c r="T18" s="126">
        <f>IF(U17&lt;1,0.01,IF(S17&gt;M23,2,IF(S17=M23,1,0)))</f>
        <v>0.01</v>
      </c>
      <c r="U18" s="127"/>
      <c r="V18" s="125"/>
      <c r="W18" s="126">
        <f>IF(X17&lt;1,0.01,IF(V17&gt;M26,2,IF(V17=M26,1,0)))</f>
        <v>0.01</v>
      </c>
      <c r="X18" s="128"/>
      <c r="Y18"/>
      <c r="Z18" s="129"/>
      <c r="AA18" s="130">
        <f>Q18+T18+W18</f>
        <v>0.03</v>
      </c>
      <c r="AB18" s="128"/>
      <c r="AC18" s="390"/>
      <c r="AD18" s="117"/>
      <c r="AE18" s="329"/>
      <c r="AF18" s="329"/>
      <c r="AG18" s="336"/>
      <c r="AH18" s="329"/>
      <c r="AI18" s="336"/>
      <c r="AJ18" s="329"/>
      <c r="AK18" s="329"/>
      <c r="AL18" s="329"/>
      <c r="AM18" s="329"/>
      <c r="AN18" s="339"/>
      <c r="AO18" s="329"/>
      <c r="AP18" s="329"/>
    </row>
    <row r="19" spans="2:42" ht="27" customHeight="1" thickBot="1" x14ac:dyDescent="0.4">
      <c r="B19" s="86"/>
      <c r="D19" s="72" t="s">
        <v>4</v>
      </c>
      <c r="E19" s="73" t="s">
        <v>5</v>
      </c>
      <c r="F19" s="96" t="s">
        <v>6</v>
      </c>
      <c r="J19" s="85"/>
      <c r="K19" s="488"/>
      <c r="L19" s="489"/>
      <c r="M19" s="344"/>
      <c r="N19" s="345"/>
      <c r="O19" s="346"/>
      <c r="P19" s="131">
        <f>F32</f>
        <v>0</v>
      </c>
      <c r="Q19" s="132"/>
      <c r="R19" s="133" t="e">
        <f>P17/R17</f>
        <v>#DIV/0!</v>
      </c>
      <c r="S19" s="131">
        <f>F26</f>
        <v>0</v>
      </c>
      <c r="T19" s="132"/>
      <c r="U19" s="133" t="e">
        <f>S17/U17</f>
        <v>#DIV/0!</v>
      </c>
      <c r="V19" s="131">
        <f>F20</f>
        <v>0</v>
      </c>
      <c r="W19" s="132"/>
      <c r="X19" s="134" t="e">
        <f>V17/X17</f>
        <v>#DIV/0!</v>
      </c>
      <c r="Y19"/>
      <c r="Z19" s="135">
        <f>MAX(P19,S19,V19)</f>
        <v>0</v>
      </c>
      <c r="AA19" s="136"/>
      <c r="AB19" s="137" t="e">
        <f>Z17/AB17</f>
        <v>#DIV/0!</v>
      </c>
      <c r="AC19" s="391"/>
      <c r="AD19" s="117"/>
      <c r="AE19" s="330"/>
      <c r="AF19" s="330"/>
      <c r="AG19" s="337"/>
      <c r="AH19" s="330"/>
      <c r="AI19" s="337"/>
      <c r="AJ19" s="330"/>
      <c r="AK19" s="330"/>
      <c r="AL19" s="330"/>
      <c r="AM19" s="330"/>
      <c r="AN19" s="340"/>
      <c r="AO19" s="330"/>
      <c r="AP19" s="330"/>
    </row>
    <row r="20" spans="2:42" ht="27" customHeight="1" thickTop="1" x14ac:dyDescent="0.35">
      <c r="B20" s="392" t="s">
        <v>7</v>
      </c>
      <c r="C20" s="101" t="str">
        <f>C7</f>
        <v/>
      </c>
      <c r="D20" s="91"/>
      <c r="E20" s="394"/>
      <c r="F20" s="97"/>
      <c r="G20" s="84"/>
      <c r="H20" s="88"/>
      <c r="K20" s="484" t="str">
        <f>C8</f>
        <v/>
      </c>
      <c r="L20" s="485"/>
      <c r="M20" s="118">
        <f>D33</f>
        <v>0</v>
      </c>
      <c r="N20" s="138"/>
      <c r="O20" s="120">
        <f>E32</f>
        <v>0</v>
      </c>
      <c r="P20" s="347" t="s">
        <v>1112</v>
      </c>
      <c r="Q20" s="348"/>
      <c r="R20" s="349"/>
      <c r="S20" s="118">
        <f>D23</f>
        <v>0</v>
      </c>
      <c r="T20" s="138"/>
      <c r="U20" s="120">
        <f>E23</f>
        <v>0</v>
      </c>
      <c r="V20" s="118">
        <f>D30</f>
        <v>0</v>
      </c>
      <c r="W20" s="138"/>
      <c r="X20" s="121">
        <f>E29</f>
        <v>0</v>
      </c>
      <c r="Y20"/>
      <c r="Z20" s="122">
        <f>M20+S20+V20</f>
        <v>0</v>
      </c>
      <c r="AA20" s="123"/>
      <c r="AB20" s="124">
        <f>O20+U20+X20</f>
        <v>0</v>
      </c>
      <c r="AC20" s="389" t="e">
        <f t="shared" ref="AC20" si="0">AP20</f>
        <v>#DIV/0!</v>
      </c>
      <c r="AD20" s="116"/>
      <c r="AE20" s="328">
        <f t="shared" ref="AE20" si="1">AA21</f>
        <v>0.03</v>
      </c>
      <c r="AF20" s="328">
        <f t="shared" ref="AF20" si="2">RANK(AE20,AE$17:AE$28,0)</f>
        <v>1</v>
      </c>
      <c r="AG20" s="335" t="e">
        <f t="shared" ref="AG20" si="3">AB22</f>
        <v>#DIV/0!</v>
      </c>
      <c r="AH20" s="328" t="e">
        <f t="shared" ref="AH20" si="4">RANK(AG20,AG$17:AG$28,0)</f>
        <v>#DIV/0!</v>
      </c>
      <c r="AI20" s="335" t="e">
        <f>MAX(O22,U22,X22)</f>
        <v>#DIV/0!</v>
      </c>
      <c r="AJ20" s="328" t="e">
        <f t="shared" ref="AJ20" si="5">RANK(AI20,AI$17:AI$28)</f>
        <v>#DIV/0!</v>
      </c>
      <c r="AK20" s="328">
        <f>Z22</f>
        <v>0</v>
      </c>
      <c r="AL20" s="328">
        <f t="shared" ref="AL20" si="6">RANK(AK20,AK$17:AK$28)</f>
        <v>1</v>
      </c>
      <c r="AM20" s="328" t="e">
        <f t="shared" ref="AM20" si="7">(AF20*1000)+(AH20*100)+(AJ20*10)+(AL20*1)</f>
        <v>#DIV/0!</v>
      </c>
      <c r="AN20" s="338" t="e">
        <f t="shared" ref="AN20" si="8">AM20</f>
        <v>#DIV/0!</v>
      </c>
      <c r="AO20" s="328" t="e">
        <f t="shared" ref="AO20:AP20" si="9">RANK(AN20,AN$17:AN$28,1)</f>
        <v>#DIV/0!</v>
      </c>
      <c r="AP20" s="328" t="e">
        <f t="shared" si="9"/>
        <v>#DIV/0!</v>
      </c>
    </row>
    <row r="21" spans="2:42" ht="27" customHeight="1" thickBot="1" x14ac:dyDescent="0.4">
      <c r="B21" s="393"/>
      <c r="C21" s="102" t="str">
        <f>C10</f>
        <v/>
      </c>
      <c r="D21" s="92"/>
      <c r="E21" s="395"/>
      <c r="F21" s="98"/>
      <c r="G21" s="84"/>
      <c r="H21" s="88"/>
      <c r="K21" s="486"/>
      <c r="L21" s="487"/>
      <c r="M21" s="119"/>
      <c r="N21" s="126">
        <f>IF(R17&gt;0,2-Q18,0.01)</f>
        <v>0.01</v>
      </c>
      <c r="O21" s="127"/>
      <c r="P21" s="350"/>
      <c r="Q21" s="351"/>
      <c r="R21" s="352"/>
      <c r="S21" s="125"/>
      <c r="T21" s="126">
        <f>IF(U20&lt;1,0.01,IF(S20&gt;P23,2,IF(S20=P23,1,0)))</f>
        <v>0.01</v>
      </c>
      <c r="U21" s="127"/>
      <c r="V21" s="125"/>
      <c r="W21" s="126">
        <f>IF(X20&lt;1,0.01,IF(V20&gt;P26,2,IF(V20=P26,1,0)))</f>
        <v>0.01</v>
      </c>
      <c r="X21" s="128"/>
      <c r="Y21"/>
      <c r="Z21" s="129"/>
      <c r="AA21" s="130">
        <f>N21+T21+W21</f>
        <v>0.03</v>
      </c>
      <c r="AB21" s="128"/>
      <c r="AC21" s="390"/>
      <c r="AD21" s="117"/>
      <c r="AE21" s="329"/>
      <c r="AF21" s="329"/>
      <c r="AG21" s="336"/>
      <c r="AH21" s="329"/>
      <c r="AI21" s="336"/>
      <c r="AJ21" s="329"/>
      <c r="AK21" s="329"/>
      <c r="AL21" s="329"/>
      <c r="AM21" s="329"/>
      <c r="AN21" s="339"/>
      <c r="AO21" s="329"/>
      <c r="AP21" s="329"/>
    </row>
    <row r="22" spans="2:42" ht="27" customHeight="1" thickBot="1" x14ac:dyDescent="0.4">
      <c r="B22" s="86"/>
      <c r="D22" s="2"/>
      <c r="E22" s="2"/>
      <c r="F22" s="89"/>
      <c r="H22" s="67"/>
      <c r="K22" s="488"/>
      <c r="L22" s="489"/>
      <c r="M22" s="131">
        <f>F33</f>
        <v>0</v>
      </c>
      <c r="N22" s="132"/>
      <c r="O22" s="133" t="e">
        <f>M20/O20</f>
        <v>#DIV/0!</v>
      </c>
      <c r="P22" s="353"/>
      <c r="Q22" s="354"/>
      <c r="R22" s="355"/>
      <c r="S22" s="131">
        <f>F23</f>
        <v>0</v>
      </c>
      <c r="T22" s="132"/>
      <c r="U22" s="133" t="e">
        <f>S20/U20</f>
        <v>#DIV/0!</v>
      </c>
      <c r="V22" s="131">
        <f>F30</f>
        <v>0</v>
      </c>
      <c r="W22" s="132"/>
      <c r="X22" s="134" t="e">
        <f>V20/X20</f>
        <v>#DIV/0!</v>
      </c>
      <c r="Y22"/>
      <c r="Z22" s="135">
        <f>MAXA(M22,S22,V22)</f>
        <v>0</v>
      </c>
      <c r="AA22" s="136"/>
      <c r="AB22" s="137" t="e">
        <f>Z20/AB20</f>
        <v>#DIV/0!</v>
      </c>
      <c r="AC22" s="391"/>
      <c r="AD22" s="117"/>
      <c r="AE22" s="330"/>
      <c r="AF22" s="330"/>
      <c r="AG22" s="337"/>
      <c r="AH22" s="330"/>
      <c r="AI22" s="337"/>
      <c r="AJ22" s="330"/>
      <c r="AK22" s="330"/>
      <c r="AL22" s="330"/>
      <c r="AM22" s="330"/>
      <c r="AN22" s="340"/>
      <c r="AO22" s="330"/>
      <c r="AP22" s="330"/>
    </row>
    <row r="23" spans="2:42" ht="27" customHeight="1" thickTop="1" x14ac:dyDescent="0.35">
      <c r="B23" s="392" t="s">
        <v>8</v>
      </c>
      <c r="C23" s="101" t="str">
        <f>C8</f>
        <v/>
      </c>
      <c r="D23" s="91"/>
      <c r="E23" s="394"/>
      <c r="F23" s="97"/>
      <c r="G23" s="84"/>
      <c r="H23" s="88"/>
      <c r="K23" s="484" t="str">
        <f>C9</f>
        <v/>
      </c>
      <c r="L23" s="485"/>
      <c r="M23" s="118">
        <f>D27</f>
        <v>0</v>
      </c>
      <c r="N23" s="138"/>
      <c r="O23" s="120">
        <f>E26</f>
        <v>0</v>
      </c>
      <c r="P23" s="118">
        <f>D24</f>
        <v>0</v>
      </c>
      <c r="Q23" s="138"/>
      <c r="R23" s="120">
        <f>E23</f>
        <v>0</v>
      </c>
      <c r="S23" s="356" t="s">
        <v>1113</v>
      </c>
      <c r="T23" s="357"/>
      <c r="U23" s="358"/>
      <c r="V23" s="118">
        <f>D35</f>
        <v>0</v>
      </c>
      <c r="W23" s="138"/>
      <c r="X23" s="121">
        <f>E35</f>
        <v>0</v>
      </c>
      <c r="Y23"/>
      <c r="Z23" s="122">
        <f>M23+P23+V23</f>
        <v>0</v>
      </c>
      <c r="AA23" s="123"/>
      <c r="AB23" s="124">
        <f>O23+R23+X23</f>
        <v>0</v>
      </c>
      <c r="AC23" s="389" t="e">
        <f t="shared" ref="AC23" si="10">AP23</f>
        <v>#DIV/0!</v>
      </c>
      <c r="AD23" s="116"/>
      <c r="AE23" s="328">
        <f t="shared" ref="AE23" si="11">AA24</f>
        <v>0.03</v>
      </c>
      <c r="AF23" s="328">
        <f t="shared" ref="AF23" si="12">RANK(AE23,AE$17:AE$28,0)</f>
        <v>1</v>
      </c>
      <c r="AG23" s="335" t="e">
        <f t="shared" ref="AG23" si="13">AB25</f>
        <v>#DIV/0!</v>
      </c>
      <c r="AH23" s="328" t="e">
        <f t="shared" ref="AH23" si="14">RANK(AG23,AG$17:AG$28,0)</f>
        <v>#DIV/0!</v>
      </c>
      <c r="AI23" s="335" t="e">
        <f>MAX(O25,R25,X25)</f>
        <v>#DIV/0!</v>
      </c>
      <c r="AJ23" s="328" t="e">
        <f t="shared" ref="AJ23" si="15">RANK(AI23,AI$17:AI$28)</f>
        <v>#DIV/0!</v>
      </c>
      <c r="AK23" s="328">
        <f>Z25</f>
        <v>0</v>
      </c>
      <c r="AL23" s="328">
        <f t="shared" ref="AL23" si="16">RANK(AK23,AK$17:AK$28)</f>
        <v>1</v>
      </c>
      <c r="AM23" s="328" t="e">
        <f t="shared" ref="AM23" si="17">(AF23*1000)+(AH23*100)+(AJ23*10)+(AL23*1)</f>
        <v>#DIV/0!</v>
      </c>
      <c r="AN23" s="338" t="e">
        <f t="shared" ref="AN23" si="18">AM23</f>
        <v>#DIV/0!</v>
      </c>
      <c r="AO23" s="328" t="e">
        <f t="shared" ref="AO23:AP23" si="19">RANK(AN23,AN$17:AN$28,1)</f>
        <v>#DIV/0!</v>
      </c>
      <c r="AP23" s="328" t="e">
        <f t="shared" si="19"/>
        <v>#DIV/0!</v>
      </c>
    </row>
    <row r="24" spans="2:42" ht="27" customHeight="1" thickBot="1" x14ac:dyDescent="0.4">
      <c r="B24" s="393"/>
      <c r="C24" s="102" t="str">
        <f>C9</f>
        <v/>
      </c>
      <c r="D24" s="92"/>
      <c r="E24" s="395"/>
      <c r="F24" s="98"/>
      <c r="G24" s="84"/>
      <c r="H24" s="88"/>
      <c r="K24" s="486"/>
      <c r="L24" s="487"/>
      <c r="M24" s="119"/>
      <c r="N24" s="126">
        <f>IF(U17&gt;0,2-T18,0.01)</f>
        <v>0.01</v>
      </c>
      <c r="O24" s="127"/>
      <c r="P24" s="125"/>
      <c r="Q24" s="126">
        <f>IF(U20&gt;0,2-T21,0.01)</f>
        <v>0.01</v>
      </c>
      <c r="R24" s="127"/>
      <c r="S24" s="359"/>
      <c r="T24" s="360"/>
      <c r="U24" s="361"/>
      <c r="V24" s="125"/>
      <c r="W24" s="126">
        <f>IF(X23&lt;1,0.01,IF(V23&gt;S26,2,IF(V23=S26,1,0)))</f>
        <v>0.01</v>
      </c>
      <c r="X24" s="128"/>
      <c r="Y24"/>
      <c r="Z24" s="129"/>
      <c r="AA24" s="130">
        <f>N24+Q24+W24</f>
        <v>0.03</v>
      </c>
      <c r="AB24" s="128"/>
      <c r="AC24" s="390"/>
      <c r="AD24" s="117"/>
      <c r="AE24" s="329"/>
      <c r="AF24" s="329"/>
      <c r="AG24" s="336"/>
      <c r="AH24" s="329"/>
      <c r="AI24" s="336"/>
      <c r="AJ24" s="329"/>
      <c r="AK24" s="329"/>
      <c r="AL24" s="329"/>
      <c r="AM24" s="329"/>
      <c r="AN24" s="339"/>
      <c r="AO24" s="329"/>
      <c r="AP24" s="329"/>
    </row>
    <row r="25" spans="2:42" ht="27" customHeight="1" thickBot="1" x14ac:dyDescent="0.4">
      <c r="B25" s="86"/>
      <c r="D25" s="2"/>
      <c r="E25" s="2"/>
      <c r="F25" s="89"/>
      <c r="H25" s="67"/>
      <c r="K25" s="488"/>
      <c r="L25" s="489"/>
      <c r="M25" s="131">
        <f>F27</f>
        <v>0</v>
      </c>
      <c r="N25" s="132"/>
      <c r="O25" s="133" t="e">
        <f>M23/O23</f>
        <v>#DIV/0!</v>
      </c>
      <c r="P25" s="131">
        <f>F24</f>
        <v>0</v>
      </c>
      <c r="Q25" s="132"/>
      <c r="R25" s="133" t="e">
        <f>P23/R23</f>
        <v>#DIV/0!</v>
      </c>
      <c r="S25" s="362"/>
      <c r="T25" s="363"/>
      <c r="U25" s="364"/>
      <c r="V25" s="131">
        <f>F35</f>
        <v>0</v>
      </c>
      <c r="W25" s="132"/>
      <c r="X25" s="134" t="e">
        <f>V23/X23</f>
        <v>#DIV/0!</v>
      </c>
      <c r="Y25"/>
      <c r="Z25" s="135">
        <f>MAXA(M25,P25,V25)</f>
        <v>0</v>
      </c>
      <c r="AA25" s="136"/>
      <c r="AB25" s="137" t="e">
        <f>Z23/AB23</f>
        <v>#DIV/0!</v>
      </c>
      <c r="AC25" s="391"/>
      <c r="AD25" s="117"/>
      <c r="AE25" s="330"/>
      <c r="AF25" s="330"/>
      <c r="AG25" s="337"/>
      <c r="AH25" s="330"/>
      <c r="AI25" s="337"/>
      <c r="AJ25" s="330"/>
      <c r="AK25" s="330"/>
      <c r="AL25" s="330"/>
      <c r="AM25" s="330"/>
      <c r="AN25" s="340"/>
      <c r="AO25" s="330"/>
      <c r="AP25" s="330"/>
    </row>
    <row r="26" spans="2:42" ht="27" customHeight="1" thickTop="1" x14ac:dyDescent="0.35">
      <c r="B26" s="392" t="s">
        <v>9</v>
      </c>
      <c r="C26" s="101" t="str">
        <f>C7</f>
        <v/>
      </c>
      <c r="D26" s="91"/>
      <c r="E26" s="394"/>
      <c r="F26" s="97"/>
      <c r="G26" s="84"/>
      <c r="H26" s="88"/>
      <c r="K26" s="484" t="str">
        <f>C10</f>
        <v/>
      </c>
      <c r="L26" s="485"/>
      <c r="M26" s="118">
        <f>D21</f>
        <v>0</v>
      </c>
      <c r="N26" s="138"/>
      <c r="O26" s="120">
        <f>E20</f>
        <v>0</v>
      </c>
      <c r="P26" s="118">
        <f>D29</f>
        <v>0</v>
      </c>
      <c r="Q26" s="138"/>
      <c r="R26" s="120">
        <f>E29</f>
        <v>0</v>
      </c>
      <c r="S26" s="118">
        <f>D36</f>
        <v>0</v>
      </c>
      <c r="T26" s="138"/>
      <c r="U26" s="120">
        <f>E35</f>
        <v>0</v>
      </c>
      <c r="V26" s="422"/>
      <c r="W26" s="423"/>
      <c r="X26" s="424"/>
      <c r="Y26"/>
      <c r="Z26" s="122">
        <f>M26+P26+S26</f>
        <v>0</v>
      </c>
      <c r="AA26" s="123"/>
      <c r="AB26" s="124">
        <f>O26+R26+U26</f>
        <v>0</v>
      </c>
      <c r="AC26" s="389" t="e">
        <f t="shared" ref="AC26" si="20">AP26</f>
        <v>#DIV/0!</v>
      </c>
      <c r="AD26" s="116"/>
      <c r="AE26" s="328">
        <f t="shared" ref="AE26" si="21">AA27</f>
        <v>0.03</v>
      </c>
      <c r="AF26" s="328">
        <f t="shared" ref="AF26" si="22">RANK(AE26,AE$17:AE$28,0)</f>
        <v>1</v>
      </c>
      <c r="AG26" s="335" t="e">
        <f t="shared" ref="AG26" si="23">AB28</f>
        <v>#DIV/0!</v>
      </c>
      <c r="AH26" s="328" t="e">
        <f t="shared" ref="AH26" si="24">RANK(AG26,AG$17:AG$28,0)</f>
        <v>#DIV/0!</v>
      </c>
      <c r="AI26" s="335" t="e">
        <f>MAX(O28,R28,U28)</f>
        <v>#DIV/0!</v>
      </c>
      <c r="AJ26" s="328" t="e">
        <f t="shared" ref="AJ26" si="25">RANK(AI26,AI$17:AI$28)</f>
        <v>#DIV/0!</v>
      </c>
      <c r="AK26" s="328">
        <f>Z28</f>
        <v>0</v>
      </c>
      <c r="AL26" s="328">
        <f t="shared" ref="AL26" si="26">RANK(AK26,AK$17:AK$28)</f>
        <v>1</v>
      </c>
      <c r="AM26" s="328" t="e">
        <f t="shared" ref="AM26" si="27">(AF26*1000)+(AH26*100)+(AJ26*10)+(AL26*1)</f>
        <v>#DIV/0!</v>
      </c>
      <c r="AN26" s="338" t="e">
        <f t="shared" ref="AN26" si="28">AM26</f>
        <v>#DIV/0!</v>
      </c>
      <c r="AO26" s="328" t="e">
        <f t="shared" ref="AO26:AP26" si="29">RANK(AN26,AN$17:AN$28,1)</f>
        <v>#DIV/0!</v>
      </c>
      <c r="AP26" s="328" t="e">
        <f t="shared" si="29"/>
        <v>#DIV/0!</v>
      </c>
    </row>
    <row r="27" spans="2:42" ht="26.25" customHeight="1" thickBot="1" x14ac:dyDescent="0.4">
      <c r="B27" s="393"/>
      <c r="C27" s="102" t="str">
        <f>C9</f>
        <v/>
      </c>
      <c r="D27" s="92"/>
      <c r="E27" s="395"/>
      <c r="F27" s="98"/>
      <c r="G27" s="84"/>
      <c r="H27" s="88"/>
      <c r="K27" s="486"/>
      <c r="L27" s="487"/>
      <c r="M27" s="119"/>
      <c r="N27" s="126">
        <f>IF(X17&gt;0,2-W18,0.01)</f>
        <v>0.01</v>
      </c>
      <c r="O27" s="127"/>
      <c r="P27" s="125"/>
      <c r="Q27" s="126">
        <f>IF(X20&gt;0,2-W21,0.01)</f>
        <v>0.01</v>
      </c>
      <c r="R27" s="127"/>
      <c r="S27" s="125"/>
      <c r="T27" s="126">
        <f>IF(X23&gt;0,2-W24,0.01)</f>
        <v>0.01</v>
      </c>
      <c r="U27" s="127"/>
      <c r="V27" s="425"/>
      <c r="W27" s="426"/>
      <c r="X27" s="427"/>
      <c r="Y27"/>
      <c r="Z27" s="129"/>
      <c r="AA27" s="130">
        <f>N27+Q27+T27</f>
        <v>0.03</v>
      </c>
      <c r="AB27" s="128"/>
      <c r="AC27" s="390"/>
      <c r="AD27" s="117"/>
      <c r="AE27" s="329"/>
      <c r="AF27" s="329"/>
      <c r="AG27" s="336"/>
      <c r="AH27" s="329"/>
      <c r="AI27" s="336"/>
      <c r="AJ27" s="329"/>
      <c r="AK27" s="329"/>
      <c r="AL27" s="329"/>
      <c r="AM27" s="329"/>
      <c r="AN27" s="339"/>
      <c r="AO27" s="329"/>
      <c r="AP27" s="329"/>
    </row>
    <row r="28" spans="2:42" ht="27" customHeight="1" thickBot="1" x14ac:dyDescent="0.4">
      <c r="B28" s="86"/>
      <c r="F28" s="87"/>
      <c r="H28" s="67"/>
      <c r="K28" s="490"/>
      <c r="L28" s="491"/>
      <c r="M28" s="139">
        <f>F21</f>
        <v>0</v>
      </c>
      <c r="N28" s="136"/>
      <c r="O28" s="140" t="e">
        <f>M26/O26</f>
        <v>#DIV/0!</v>
      </c>
      <c r="P28" s="139">
        <f>F29</f>
        <v>0</v>
      </c>
      <c r="Q28" s="136"/>
      <c r="R28" s="140" t="e">
        <f>P26/R26</f>
        <v>#DIV/0!</v>
      </c>
      <c r="S28" s="139">
        <f>F36</f>
        <v>0</v>
      </c>
      <c r="T28" s="136"/>
      <c r="U28" s="140" t="e">
        <f>S26/U26</f>
        <v>#DIV/0!</v>
      </c>
      <c r="V28" s="428"/>
      <c r="W28" s="429"/>
      <c r="X28" s="430"/>
      <c r="Y28"/>
      <c r="Z28" s="135">
        <f>MAXA(M28,P28,S28)</f>
        <v>0</v>
      </c>
      <c r="AA28" s="136"/>
      <c r="AB28" s="137" t="e">
        <f>Z26/AB26</f>
        <v>#DIV/0!</v>
      </c>
      <c r="AC28" s="391"/>
      <c r="AD28" s="117"/>
      <c r="AE28" s="330"/>
      <c r="AF28" s="330"/>
      <c r="AG28" s="337"/>
      <c r="AH28" s="330"/>
      <c r="AI28" s="337"/>
      <c r="AJ28" s="330"/>
      <c r="AK28" s="330"/>
      <c r="AL28" s="330"/>
      <c r="AM28" s="330"/>
      <c r="AN28" s="340"/>
      <c r="AO28" s="330"/>
      <c r="AP28" s="330"/>
    </row>
    <row r="29" spans="2:42" ht="22.5" customHeight="1" thickTop="1" x14ac:dyDescent="0.35">
      <c r="B29" s="392" t="s">
        <v>25</v>
      </c>
      <c r="C29" s="101" t="str">
        <f>C10</f>
        <v/>
      </c>
      <c r="D29" s="91"/>
      <c r="E29" s="394"/>
      <c r="F29" s="97"/>
      <c r="G29" s="84"/>
      <c r="H29" s="88"/>
      <c r="AK29"/>
    </row>
    <row r="30" spans="2:42" ht="23.25" customHeight="1" thickBot="1" x14ac:dyDescent="0.4">
      <c r="B30" s="393"/>
      <c r="C30" s="102" t="str">
        <f>C8</f>
        <v/>
      </c>
      <c r="D30" s="92"/>
      <c r="E30" s="395"/>
      <c r="F30" s="98"/>
      <c r="G30" s="84"/>
      <c r="H30" s="88"/>
      <c r="M30" s="419" t="s">
        <v>40</v>
      </c>
      <c r="N30" s="420"/>
      <c r="O30" s="420"/>
      <c r="P30" s="420"/>
      <c r="Q30" s="420"/>
      <c r="R30" s="420"/>
      <c r="S30" s="420"/>
      <c r="T30" s="420"/>
      <c r="U30" s="420"/>
      <c r="V30" s="420"/>
      <c r="W30" s="420"/>
      <c r="X30" s="421"/>
      <c r="AK30"/>
    </row>
    <row r="31" spans="2:42" ht="29.25" customHeight="1" thickBot="1" x14ac:dyDescent="0.4">
      <c r="B31" s="86"/>
      <c r="D31" s="2"/>
      <c r="E31" s="2"/>
      <c r="F31" s="89"/>
      <c r="H31" s="67"/>
      <c r="AK31"/>
    </row>
    <row r="32" spans="2:42" ht="24.75" customHeight="1" x14ac:dyDescent="0.35">
      <c r="B32" s="392" t="s">
        <v>26</v>
      </c>
      <c r="C32" s="101" t="str">
        <f>C7</f>
        <v/>
      </c>
      <c r="D32" s="91"/>
      <c r="E32" s="394"/>
      <c r="F32" s="97"/>
      <c r="G32" s="84"/>
      <c r="H32" s="88"/>
      <c r="AK32"/>
    </row>
    <row r="33" spans="2:11" ht="22.5" customHeight="1" thickBot="1" x14ac:dyDescent="0.4">
      <c r="B33" s="393"/>
      <c r="C33" s="102" t="str">
        <f>C8</f>
        <v/>
      </c>
      <c r="D33" s="92"/>
      <c r="E33" s="395"/>
      <c r="F33" s="98"/>
      <c r="G33" s="84"/>
      <c r="H33" s="88"/>
      <c r="I33" s="2"/>
    </row>
    <row r="34" spans="2:11" ht="21" customHeight="1" thickBot="1" x14ac:dyDescent="0.4">
      <c r="B34" s="86"/>
      <c r="D34" s="2"/>
      <c r="E34" s="2"/>
      <c r="F34" s="99"/>
      <c r="H34" s="67"/>
      <c r="I34" s="2"/>
    </row>
    <row r="35" spans="2:11" ht="21" customHeight="1" x14ac:dyDescent="0.35">
      <c r="B35" s="392" t="s">
        <v>27</v>
      </c>
      <c r="C35" s="101" t="str">
        <f>C9</f>
        <v/>
      </c>
      <c r="D35" s="91"/>
      <c r="E35" s="394"/>
      <c r="F35" s="97"/>
      <c r="G35" s="84"/>
      <c r="H35" s="88"/>
      <c r="I35" s="2"/>
    </row>
    <row r="36" spans="2:11" ht="21" customHeight="1" thickBot="1" x14ac:dyDescent="0.4">
      <c r="B36" s="402"/>
      <c r="C36" s="103" t="str">
        <f>C10</f>
        <v/>
      </c>
      <c r="D36" s="92"/>
      <c r="E36" s="395"/>
      <c r="F36" s="98"/>
      <c r="G36" s="84"/>
      <c r="H36" s="88"/>
      <c r="I36" s="2"/>
    </row>
    <row r="37" spans="2:11" ht="15" thickTop="1" x14ac:dyDescent="0.35">
      <c r="D37" s="2"/>
      <c r="E37" s="2"/>
      <c r="F37" s="2"/>
      <c r="H37" s="413" t="s">
        <v>11</v>
      </c>
      <c r="I37" s="414"/>
      <c r="J37" s="414"/>
      <c r="K37" s="415"/>
    </row>
    <row r="38" spans="2:11" ht="15" thickBot="1" x14ac:dyDescent="0.4">
      <c r="H38" s="416"/>
      <c r="I38" s="417"/>
      <c r="J38" s="417"/>
      <c r="K38" s="418"/>
    </row>
    <row r="39" spans="2:11" ht="15" thickTop="1" x14ac:dyDescent="0.35">
      <c r="B39" s="327" t="s">
        <v>13</v>
      </c>
      <c r="C39" s="449">
        <f>'Saisie des joueurs'!D5</f>
        <v>0</v>
      </c>
      <c r="D39" s="327"/>
      <c r="E39" s="327"/>
      <c r="F39" s="327"/>
      <c r="H39" s="407">
        <f>'Saisie des joueurs'!G11</f>
        <v>0</v>
      </c>
      <c r="I39" s="408"/>
      <c r="J39" s="408"/>
      <c r="K39" s="409"/>
    </row>
    <row r="40" spans="2:11" ht="15" thickBot="1" x14ac:dyDescent="0.4">
      <c r="B40" s="327"/>
      <c r="C40" s="450"/>
      <c r="D40" s="327"/>
      <c r="E40" s="327"/>
      <c r="F40" s="327"/>
      <c r="G40" s="36"/>
      <c r="H40" s="410"/>
      <c r="I40" s="411"/>
      <c r="J40" s="411"/>
      <c r="K40" s="412"/>
    </row>
    <row r="41" spans="2:11" ht="15.5" thickTop="1" thickBot="1" x14ac:dyDescent="0.4">
      <c r="J41" s="100"/>
    </row>
    <row r="42" spans="2:11" ht="14.5" customHeight="1" x14ac:dyDescent="0.35">
      <c r="B42" s="443" t="s">
        <v>12</v>
      </c>
      <c r="C42" s="444"/>
      <c r="D42" s="444"/>
      <c r="E42" s="444"/>
      <c r="F42" s="444"/>
      <c r="G42" s="444"/>
      <c r="H42" s="444"/>
      <c r="I42" s="444"/>
      <c r="J42" s="444"/>
      <c r="K42" s="445"/>
    </row>
    <row r="43" spans="2:11" ht="15" thickBot="1" x14ac:dyDescent="0.4">
      <c r="B43" s="446"/>
      <c r="C43" s="447"/>
      <c r="D43" s="447"/>
      <c r="E43" s="447"/>
      <c r="F43" s="447"/>
      <c r="G43" s="447"/>
      <c r="H43" s="447"/>
      <c r="I43" s="447"/>
      <c r="J43" s="447"/>
      <c r="K43" s="448"/>
    </row>
    <row r="44" spans="2:11" ht="18.75" customHeight="1" x14ac:dyDescent="0.35">
      <c r="B44" s="434"/>
      <c r="C44" s="435"/>
      <c r="D44" s="435"/>
      <c r="E44" s="435"/>
      <c r="F44" s="435"/>
      <c r="G44" s="435"/>
      <c r="H44" s="435"/>
      <c r="I44" s="435"/>
      <c r="J44" s="435"/>
      <c r="K44" s="436"/>
    </row>
    <row r="45" spans="2:11" ht="18.75" customHeight="1" x14ac:dyDescent="0.35">
      <c r="B45" s="437"/>
      <c r="C45" s="438"/>
      <c r="D45" s="438"/>
      <c r="E45" s="438"/>
      <c r="F45" s="438"/>
      <c r="G45" s="438"/>
      <c r="H45" s="438"/>
      <c r="I45" s="438"/>
      <c r="J45" s="438"/>
      <c r="K45" s="439"/>
    </row>
    <row r="46" spans="2:11" ht="18.75" customHeight="1" x14ac:dyDescent="0.35">
      <c r="B46" s="440"/>
      <c r="C46" s="441"/>
      <c r="D46" s="441"/>
      <c r="E46" s="441"/>
      <c r="F46" s="441"/>
      <c r="G46" s="441"/>
      <c r="H46" s="441"/>
      <c r="I46" s="441"/>
      <c r="J46" s="441"/>
      <c r="K46" s="442"/>
    </row>
    <row r="47" spans="2:11" ht="18.75" customHeight="1" x14ac:dyDescent="0.35">
      <c r="B47" s="437"/>
      <c r="C47" s="438"/>
      <c r="D47" s="438"/>
      <c r="E47" s="438"/>
      <c r="F47" s="438"/>
      <c r="G47" s="438"/>
      <c r="H47" s="438"/>
      <c r="I47" s="438"/>
      <c r="J47" s="438"/>
      <c r="K47" s="439"/>
    </row>
    <row r="48" spans="2:11" ht="18.75" customHeight="1" x14ac:dyDescent="0.35">
      <c r="B48" s="440"/>
      <c r="C48" s="441"/>
      <c r="D48" s="441"/>
      <c r="E48" s="441"/>
      <c r="F48" s="441"/>
      <c r="G48" s="441"/>
      <c r="H48" s="441"/>
      <c r="I48" s="441"/>
      <c r="J48" s="441"/>
      <c r="K48" s="442"/>
    </row>
    <row r="49" spans="2:11" ht="18.75" customHeight="1" x14ac:dyDescent="0.35">
      <c r="B49" s="437"/>
      <c r="C49" s="438"/>
      <c r="D49" s="438"/>
      <c r="E49" s="438"/>
      <c r="F49" s="438"/>
      <c r="G49" s="438"/>
      <c r="H49" s="438"/>
      <c r="I49" s="438"/>
      <c r="J49" s="438"/>
      <c r="K49" s="439"/>
    </row>
    <row r="50" spans="2:11" ht="18.75" customHeight="1" x14ac:dyDescent="0.35">
      <c r="B50" s="440"/>
      <c r="C50" s="441"/>
      <c r="D50" s="441"/>
      <c r="E50" s="441"/>
      <c r="F50" s="441"/>
      <c r="G50" s="441"/>
      <c r="H50" s="441"/>
      <c r="I50" s="441"/>
      <c r="J50" s="441"/>
      <c r="K50" s="442"/>
    </row>
    <row r="51" spans="2:11" ht="18.75" customHeight="1" thickBot="1" x14ac:dyDescent="0.4">
      <c r="B51" s="431"/>
      <c r="C51" s="432"/>
      <c r="D51" s="432"/>
      <c r="E51" s="432"/>
      <c r="F51" s="432"/>
      <c r="G51" s="432"/>
      <c r="H51" s="432"/>
      <c r="I51" s="432"/>
      <c r="J51" s="432"/>
      <c r="K51" s="433"/>
    </row>
    <row r="53" spans="2:11" x14ac:dyDescent="0.35">
      <c r="B53" s="306" t="s">
        <v>1108</v>
      </c>
      <c r="C53" s="306"/>
    </row>
    <row r="55" spans="2:11" ht="15" customHeight="1" x14ac:dyDescent="0.35"/>
    <row r="56" spans="2:11" ht="15.75" customHeight="1" x14ac:dyDescent="0.35"/>
    <row r="62" spans="2:11" ht="14.5" customHeight="1" x14ac:dyDescent="0.35">
      <c r="C62" s="74"/>
      <c r="D62" s="74"/>
      <c r="E62" s="74"/>
      <c r="F62" s="74"/>
    </row>
    <row r="63" spans="2:11" ht="14.5" customHeight="1" x14ac:dyDescent="0.35">
      <c r="C63" s="74"/>
      <c r="D63" s="74"/>
      <c r="E63" s="74"/>
      <c r="F63" s="74"/>
    </row>
  </sheetData>
  <sheetProtection algorithmName="SHA-512" hashValue="o1htozKxcDYITijdH15KfEN4fI6yxojfyg7eHyNV7+OsSexiY2Byu1cZK7T/O0W/m+2VwDRDf+/2dSleXScVnQ==" saltValue="n/wMsr9eVAOzNeMbirNKLw=="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29" priority="1" stopIfTrue="1" operator="equal">
      <formula>2</formula>
    </cfRule>
    <cfRule type="cellIs" dxfId="28" priority="2" stopIfTrue="1" operator="equal">
      <formula>1</formula>
    </cfRule>
    <cfRule type="cellIs" dxfId="27" priority="3" stopIfTrue="1" operator="equal">
      <formula>0</formula>
    </cfRule>
  </conditionalFormatting>
  <conditionalFormatting sqref="T18 W18 W21 W24 N27 Q27 T27 Q24 T21 Q18">
    <cfRule type="cellIs" dxfId="26" priority="4" stopIfTrue="1" operator="equal">
      <formula>2</formula>
    </cfRule>
    <cfRule type="cellIs" dxfId="25" priority="5" stopIfTrue="1" operator="equal">
      <formula>1</formula>
    </cfRule>
    <cfRule type="cellIs" dxfId="24"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A23AB-EAC8-4303-921F-CCB065AC0C22}">
  <sheetPr codeName="Feuil15">
    <tabColor theme="3" tint="0.39997558519241921"/>
    <pageSetUpPr fitToPage="1"/>
  </sheetPr>
  <dimension ref="A2:AP63"/>
  <sheetViews>
    <sheetView showGridLines="0" showRowColHeaders="0" zoomScale="70" zoomScaleNormal="70" workbookViewId="0">
      <selection activeCell="W4" sqref="W4"/>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2.26953125" style="2" hidden="1" customWidth="1"/>
    <col min="31" max="31" width="11.453125" hidden="1" customWidth="1"/>
    <col min="32" max="35" width="10.81640625" hidden="1" customWidth="1"/>
    <col min="36" max="36" width="12.1796875" hidden="1" customWidth="1"/>
    <col min="37" max="37" width="10.81640625" style="67" hidden="1" customWidth="1"/>
    <col min="38" max="42" width="10.81640625" hidden="1" customWidth="1"/>
  </cols>
  <sheetData>
    <row r="2" spans="1:42" ht="27.65" customHeight="1" x14ac:dyDescent="0.35">
      <c r="B2" s="541" t="str">
        <f>'Saisie des joueurs'!C1</f>
        <v>LIGUE MEDITERRANEENNE DE BILLARD</v>
      </c>
      <c r="C2" s="542"/>
      <c r="D2" s="542"/>
      <c r="E2" s="542"/>
      <c r="F2" s="542"/>
      <c r="G2" s="543"/>
      <c r="H2" s="540">
        <f>'Saisie des joueurs'!D7</f>
        <v>0</v>
      </c>
      <c r="I2" s="540"/>
      <c r="J2" s="540"/>
      <c r="K2" s="540" t="str">
        <f>'Saisie des joueurs'!D9</f>
        <v>BANDE</v>
      </c>
      <c r="L2" s="540"/>
      <c r="M2" s="540"/>
      <c r="N2" s="540"/>
    </row>
    <row r="3" spans="1:42" ht="14.5" customHeight="1" x14ac:dyDescent="0.35">
      <c r="A3" s="69"/>
      <c r="B3" s="544"/>
      <c r="C3" s="545"/>
      <c r="D3" s="545"/>
      <c r="E3" s="545"/>
      <c r="F3" s="545"/>
      <c r="G3" s="546"/>
      <c r="H3" s="540"/>
      <c r="I3" s="540"/>
      <c r="J3" s="540"/>
      <c r="K3" s="540"/>
      <c r="L3" s="540"/>
      <c r="M3" s="540"/>
      <c r="N3" s="540"/>
    </row>
    <row r="4" spans="1:42" ht="15.75" customHeight="1" x14ac:dyDescent="0.35">
      <c r="A4" s="2"/>
      <c r="B4" s="547"/>
      <c r="C4" s="548"/>
      <c r="D4" s="548"/>
      <c r="E4" s="548"/>
      <c r="F4" s="548"/>
      <c r="G4" s="549"/>
      <c r="H4" s="540"/>
      <c r="I4" s="540"/>
      <c r="J4" s="540"/>
      <c r="K4" s="540"/>
      <c r="L4" s="540"/>
      <c r="M4" s="540"/>
      <c r="N4" s="540"/>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3" t="s">
        <v>0</v>
      </c>
      <c r="C7" s="396" t="str">
        <f>'Saisie des joueurs'!L26</f>
        <v/>
      </c>
      <c r="D7" s="396"/>
      <c r="E7" s="396"/>
      <c r="F7" s="397"/>
      <c r="L7" s="90"/>
      <c r="M7" s="90"/>
      <c r="N7" s="90"/>
      <c r="O7" s="90"/>
      <c r="P7" s="90"/>
      <c r="Q7" s="90"/>
      <c r="R7" s="90"/>
      <c r="S7" s="90"/>
      <c r="T7" s="90"/>
      <c r="U7" s="90"/>
      <c r="V7"/>
      <c r="W7"/>
      <c r="X7"/>
      <c r="Y7"/>
      <c r="Z7"/>
      <c r="AA7"/>
      <c r="AB7"/>
      <c r="AC7"/>
      <c r="AD7"/>
    </row>
    <row r="8" spans="1:42" ht="17.149999999999999" customHeight="1" thickTop="1" thickBot="1" x14ac:dyDescent="0.4">
      <c r="B8" s="94" t="s">
        <v>1</v>
      </c>
      <c r="C8" s="396" t="str">
        <f>'Saisie des joueurs'!L27</f>
        <v/>
      </c>
      <c r="D8" s="396"/>
      <c r="E8" s="396"/>
      <c r="F8" s="397"/>
      <c r="L8" s="90"/>
      <c r="M8" s="90"/>
      <c r="N8" s="90"/>
      <c r="O8" s="90"/>
      <c r="P8" s="90"/>
      <c r="Q8" s="90"/>
      <c r="R8" s="90"/>
      <c r="S8" s="90"/>
      <c r="T8" s="90"/>
      <c r="U8" s="90"/>
      <c r="V8"/>
      <c r="W8"/>
      <c r="X8"/>
      <c r="Y8"/>
      <c r="Z8"/>
      <c r="AA8"/>
      <c r="AB8"/>
      <c r="AC8"/>
      <c r="AD8"/>
    </row>
    <row r="9" spans="1:42" ht="17.149999999999999" customHeight="1" thickTop="1" thickBot="1" x14ac:dyDescent="0.4">
      <c r="B9" s="94" t="s">
        <v>2</v>
      </c>
      <c r="C9" s="396" t="str">
        <f>'Saisie des joueurs'!L28</f>
        <v/>
      </c>
      <c r="D9" s="396"/>
      <c r="E9" s="396"/>
      <c r="F9" s="397"/>
      <c r="L9"/>
      <c r="M9"/>
      <c r="N9"/>
      <c r="O9"/>
      <c r="P9"/>
      <c r="Q9"/>
      <c r="R9"/>
      <c r="S9"/>
      <c r="T9"/>
      <c r="U9"/>
      <c r="V9"/>
      <c r="W9"/>
      <c r="X9"/>
      <c r="Y9"/>
      <c r="Z9"/>
      <c r="AA9"/>
      <c r="AB9"/>
      <c r="AC9"/>
      <c r="AD9"/>
    </row>
    <row r="10" spans="1:42" ht="17.149999999999999" customHeight="1" thickTop="1" thickBot="1" x14ac:dyDescent="0.55000000000000004">
      <c r="B10" s="95" t="s">
        <v>3</v>
      </c>
      <c r="C10" s="396" t="str">
        <f>'Saisie des joueurs'!L29</f>
        <v/>
      </c>
      <c r="D10" s="396"/>
      <c r="E10" s="396"/>
      <c r="F10" s="397"/>
      <c r="J10" s="70"/>
      <c r="L10"/>
      <c r="M10"/>
      <c r="N10"/>
      <c r="O10"/>
      <c r="P10"/>
      <c r="Q10"/>
      <c r="R10"/>
      <c r="S10"/>
      <c r="T10"/>
      <c r="U10"/>
      <c r="V10"/>
      <c r="W10"/>
      <c r="X10"/>
      <c r="Y10"/>
      <c r="Z10"/>
      <c r="AA10"/>
      <c r="AB10"/>
      <c r="AC10"/>
      <c r="AD10"/>
    </row>
    <row r="11" spans="1:42" ht="14.25" hidden="1" customHeight="1" thickBot="1" x14ac:dyDescent="0.4">
      <c r="J11" s="67"/>
      <c r="K11" s="2"/>
    </row>
    <row r="12" spans="1:42" ht="8.25" hidden="1" customHeight="1" thickTop="1" thickBot="1" x14ac:dyDescent="0.4">
      <c r="K12" s="2"/>
    </row>
    <row r="13" spans="1:42" ht="15" customHeight="1" thickTop="1" thickBot="1" x14ac:dyDescent="0.4">
      <c r="B13" s="461" t="s">
        <v>10</v>
      </c>
      <c r="C13" s="462"/>
      <c r="D13" s="462"/>
      <c r="E13" s="462"/>
      <c r="F13" s="463"/>
      <c r="G13" s="71"/>
      <c r="H13" s="71"/>
      <c r="I13" s="71"/>
      <c r="J13" s="68"/>
      <c r="K13" s="480"/>
      <c r="L13" s="481"/>
      <c r="M13" s="531" t="str">
        <f>C7</f>
        <v/>
      </c>
      <c r="N13" s="532"/>
      <c r="O13" s="532"/>
      <c r="P13" s="532" t="str">
        <f>C8</f>
        <v/>
      </c>
      <c r="Q13" s="532"/>
      <c r="R13" s="532"/>
      <c r="S13" s="532" t="str">
        <f>C9</f>
        <v/>
      </c>
      <c r="T13" s="532"/>
      <c r="U13" s="532"/>
      <c r="V13" s="532" t="str">
        <f>C10</f>
        <v/>
      </c>
      <c r="W13" s="532"/>
      <c r="X13" s="537"/>
    </row>
    <row r="14" spans="1:42" ht="15" customHeight="1" thickTop="1" thickBot="1" x14ac:dyDescent="0.4">
      <c r="B14" s="464"/>
      <c r="C14" s="465"/>
      <c r="D14" s="465"/>
      <c r="E14" s="465"/>
      <c r="F14" s="466"/>
      <c r="G14" s="71"/>
      <c r="H14" s="71"/>
      <c r="I14" s="71"/>
      <c r="J14" s="2"/>
      <c r="K14" s="480"/>
      <c r="L14" s="481"/>
      <c r="M14" s="533"/>
      <c r="N14" s="534"/>
      <c r="O14" s="534"/>
      <c r="P14" s="534"/>
      <c r="Q14" s="534"/>
      <c r="R14" s="534"/>
      <c r="S14" s="534"/>
      <c r="T14" s="534"/>
      <c r="U14" s="534"/>
      <c r="V14" s="534"/>
      <c r="W14" s="534"/>
      <c r="X14" s="538"/>
      <c r="Z14" s="471" t="s">
        <v>1109</v>
      </c>
      <c r="AA14" s="472"/>
      <c r="AB14" s="473"/>
      <c r="AC14" s="380" t="s">
        <v>1110</v>
      </c>
      <c r="AD14" s="85"/>
    </row>
    <row r="15" spans="1:42" ht="22.75" customHeight="1" thickBot="1" x14ac:dyDescent="0.4">
      <c r="B15" s="86"/>
      <c r="F15" s="87"/>
      <c r="J15" s="2"/>
      <c r="K15" s="480"/>
      <c r="L15" s="481"/>
      <c r="M15" s="533"/>
      <c r="N15" s="534"/>
      <c r="O15" s="534"/>
      <c r="P15" s="534"/>
      <c r="Q15" s="534"/>
      <c r="R15" s="534"/>
      <c r="S15" s="534"/>
      <c r="T15" s="534"/>
      <c r="U15" s="534"/>
      <c r="V15" s="534"/>
      <c r="W15" s="534"/>
      <c r="X15" s="538"/>
      <c r="Z15" s="474"/>
      <c r="AA15" s="475"/>
      <c r="AB15" s="476"/>
      <c r="AC15" s="381"/>
      <c r="AD15" s="85"/>
      <c r="AE15" s="333" t="s">
        <v>1115</v>
      </c>
      <c r="AF15" s="334"/>
      <c r="AG15" s="333" t="s">
        <v>1115</v>
      </c>
      <c r="AH15" s="334"/>
      <c r="AI15" s="333" t="s">
        <v>1115</v>
      </c>
      <c r="AJ15" s="334"/>
      <c r="AK15" s="333" t="s">
        <v>1115</v>
      </c>
      <c r="AL15" s="334"/>
      <c r="AM15" s="333" t="s">
        <v>1115</v>
      </c>
      <c r="AN15" s="334"/>
      <c r="AO15" s="141" t="s">
        <v>1126</v>
      </c>
      <c r="AP15" s="331" t="s">
        <v>1127</v>
      </c>
    </row>
    <row r="16" spans="1:42" ht="15.75" customHeight="1" thickBot="1" x14ac:dyDescent="0.4">
      <c r="B16" s="86"/>
      <c r="C16" s="525" t="s">
        <v>1141</v>
      </c>
      <c r="D16" s="526"/>
      <c r="E16" s="526"/>
      <c r="F16" s="527"/>
      <c r="J16" s="2"/>
      <c r="K16" s="482"/>
      <c r="L16" s="483"/>
      <c r="M16" s="535"/>
      <c r="N16" s="536"/>
      <c r="O16" s="536"/>
      <c r="P16" s="536"/>
      <c r="Q16" s="536"/>
      <c r="R16" s="536"/>
      <c r="S16" s="536"/>
      <c r="T16" s="536"/>
      <c r="U16" s="536"/>
      <c r="V16" s="536"/>
      <c r="W16" s="536"/>
      <c r="X16" s="539"/>
      <c r="Y16"/>
      <c r="Z16" s="477"/>
      <c r="AA16" s="478"/>
      <c r="AB16" s="479"/>
      <c r="AC16" s="382"/>
      <c r="AD16" s="85"/>
      <c r="AE16" s="142" t="s">
        <v>1116</v>
      </c>
      <c r="AF16" s="142" t="s">
        <v>1122</v>
      </c>
      <c r="AG16" s="142" t="s">
        <v>1117</v>
      </c>
      <c r="AH16" s="142" t="s">
        <v>1123</v>
      </c>
      <c r="AI16" s="115" t="s">
        <v>1118</v>
      </c>
      <c r="AJ16" s="142" t="s">
        <v>1124</v>
      </c>
      <c r="AK16" s="142" t="s">
        <v>1119</v>
      </c>
      <c r="AL16" s="142" t="s">
        <v>1125</v>
      </c>
      <c r="AM16" s="142" t="s">
        <v>1120</v>
      </c>
      <c r="AN16" s="142" t="s">
        <v>1121</v>
      </c>
      <c r="AO16" s="142" t="s">
        <v>1121</v>
      </c>
      <c r="AP16" s="332"/>
    </row>
    <row r="17" spans="2:42" ht="27" customHeight="1" thickTop="1" thickBot="1" x14ac:dyDescent="0.4">
      <c r="B17" s="86"/>
      <c r="C17" s="528"/>
      <c r="D17" s="529"/>
      <c r="E17" s="529"/>
      <c r="F17" s="530"/>
      <c r="J17" s="2"/>
      <c r="K17" s="517" t="str">
        <f>C7</f>
        <v/>
      </c>
      <c r="L17" s="518"/>
      <c r="M17" s="341" t="s">
        <v>1111</v>
      </c>
      <c r="N17" s="342"/>
      <c r="O17" s="343"/>
      <c r="P17" s="118">
        <f>D32</f>
        <v>0</v>
      </c>
      <c r="Q17" s="119"/>
      <c r="R17" s="120">
        <f>E32</f>
        <v>0</v>
      </c>
      <c r="S17" s="118">
        <f>D26</f>
        <v>0</v>
      </c>
      <c r="T17" s="119"/>
      <c r="U17" s="120">
        <f>E26</f>
        <v>0</v>
      </c>
      <c r="V17" s="118">
        <f>D20</f>
        <v>0</v>
      </c>
      <c r="W17" s="119"/>
      <c r="X17" s="121">
        <f>E20</f>
        <v>0</v>
      </c>
      <c r="Y17"/>
      <c r="Z17" s="122">
        <f>P17+S17+V17</f>
        <v>0</v>
      </c>
      <c r="AA17" s="123"/>
      <c r="AB17" s="124">
        <f>R17+U17+X17</f>
        <v>0</v>
      </c>
      <c r="AC17" s="389" t="e">
        <f>AP17</f>
        <v>#DIV/0!</v>
      </c>
      <c r="AD17" s="116"/>
      <c r="AE17" s="328">
        <f>AA18</f>
        <v>0.03</v>
      </c>
      <c r="AF17" s="328">
        <f>RANK(AE17,AE$17:AE$28,0)</f>
        <v>1</v>
      </c>
      <c r="AG17" s="335" t="e">
        <f>AB19</f>
        <v>#DIV/0!</v>
      </c>
      <c r="AH17" s="328" t="e">
        <f>RANK(AG17,AG$17:AG$28,0)</f>
        <v>#DIV/0!</v>
      </c>
      <c r="AI17" s="335" t="e">
        <f>MAX(R19,U19,X19)</f>
        <v>#DIV/0!</v>
      </c>
      <c r="AJ17" s="328" t="e">
        <f>RANK(AI17,AI$17:AI$28)</f>
        <v>#DIV/0!</v>
      </c>
      <c r="AK17" s="328">
        <f>Z19</f>
        <v>0</v>
      </c>
      <c r="AL17" s="328">
        <f>RANK(AK17,AK$17:AK$28)</f>
        <v>1</v>
      </c>
      <c r="AM17" s="328" t="e">
        <f>(AF17*1000)+(AH17*100)+(AJ17*10)+(AL17*1)</f>
        <v>#DIV/0!</v>
      </c>
      <c r="AN17" s="338" t="e">
        <f>AM17</f>
        <v>#DIV/0!</v>
      </c>
      <c r="AO17" s="328" t="e">
        <f>RANK(AN17,AN$17:AN$28,1)</f>
        <v>#DIV/0!</v>
      </c>
      <c r="AP17" s="328" t="e">
        <f>RANK(AO17,AO$17:AO$28,1)</f>
        <v>#DIV/0!</v>
      </c>
    </row>
    <row r="18" spans="2:42" ht="27" customHeight="1" thickBot="1" x14ac:dyDescent="0.4">
      <c r="B18" s="86"/>
      <c r="F18" s="87"/>
      <c r="J18" s="85"/>
      <c r="K18" s="519"/>
      <c r="L18" s="520"/>
      <c r="M18" s="341"/>
      <c r="N18" s="342"/>
      <c r="O18" s="343"/>
      <c r="P18" s="125"/>
      <c r="Q18" s="126">
        <f>IF(R17&lt;1,0.01,IF(P17&gt;M20,2,IF(P17=M20,1,0)))</f>
        <v>0.01</v>
      </c>
      <c r="R18" s="127"/>
      <c r="S18" s="125"/>
      <c r="T18" s="126">
        <f>IF(U17&lt;1,0.01,IF(S17&gt;M23,2,IF(S17=M23,1,0)))</f>
        <v>0.01</v>
      </c>
      <c r="U18" s="127"/>
      <c r="V18" s="125"/>
      <c r="W18" s="126">
        <f>IF(X17&lt;1,0.01,IF(V17&gt;M26,2,IF(V17=M26,1,0)))</f>
        <v>0.01</v>
      </c>
      <c r="X18" s="128"/>
      <c r="Y18"/>
      <c r="Z18" s="129"/>
      <c r="AA18" s="130">
        <f>Q18+T18+W18</f>
        <v>0.03</v>
      </c>
      <c r="AB18" s="128"/>
      <c r="AC18" s="390"/>
      <c r="AD18" s="117"/>
      <c r="AE18" s="329"/>
      <c r="AF18" s="329"/>
      <c r="AG18" s="336"/>
      <c r="AH18" s="329"/>
      <c r="AI18" s="336"/>
      <c r="AJ18" s="329"/>
      <c r="AK18" s="329"/>
      <c r="AL18" s="329"/>
      <c r="AM18" s="329"/>
      <c r="AN18" s="339"/>
      <c r="AO18" s="329"/>
      <c r="AP18" s="329"/>
    </row>
    <row r="19" spans="2:42" ht="27" customHeight="1" thickBot="1" x14ac:dyDescent="0.4">
      <c r="B19" s="86"/>
      <c r="D19" s="72" t="s">
        <v>4</v>
      </c>
      <c r="E19" s="73" t="s">
        <v>5</v>
      </c>
      <c r="F19" s="96" t="s">
        <v>6</v>
      </c>
      <c r="J19" s="85"/>
      <c r="K19" s="521"/>
      <c r="L19" s="522"/>
      <c r="M19" s="344"/>
      <c r="N19" s="345"/>
      <c r="O19" s="346"/>
      <c r="P19" s="131">
        <f>F32</f>
        <v>0</v>
      </c>
      <c r="Q19" s="132"/>
      <c r="R19" s="133" t="e">
        <f>P17/R17</f>
        <v>#DIV/0!</v>
      </c>
      <c r="S19" s="131">
        <f>F26</f>
        <v>0</v>
      </c>
      <c r="T19" s="132"/>
      <c r="U19" s="133" t="e">
        <f>S17/U17</f>
        <v>#DIV/0!</v>
      </c>
      <c r="V19" s="131">
        <f>F20</f>
        <v>0</v>
      </c>
      <c r="W19" s="132"/>
      <c r="X19" s="134" t="e">
        <f>V17/X17</f>
        <v>#DIV/0!</v>
      </c>
      <c r="Y19"/>
      <c r="Z19" s="135">
        <f>MAX(P19,S19,V19)</f>
        <v>0</v>
      </c>
      <c r="AA19" s="136"/>
      <c r="AB19" s="137" t="e">
        <f>Z17/AB17</f>
        <v>#DIV/0!</v>
      </c>
      <c r="AC19" s="391"/>
      <c r="AD19" s="117"/>
      <c r="AE19" s="330"/>
      <c r="AF19" s="330"/>
      <c r="AG19" s="337"/>
      <c r="AH19" s="330"/>
      <c r="AI19" s="337"/>
      <c r="AJ19" s="330"/>
      <c r="AK19" s="330"/>
      <c r="AL19" s="330"/>
      <c r="AM19" s="330"/>
      <c r="AN19" s="340"/>
      <c r="AO19" s="330"/>
      <c r="AP19" s="330"/>
    </row>
    <row r="20" spans="2:42" ht="27" customHeight="1" thickTop="1" x14ac:dyDescent="0.35">
      <c r="B20" s="392" t="s">
        <v>7</v>
      </c>
      <c r="C20" s="101" t="str">
        <f>C7</f>
        <v/>
      </c>
      <c r="D20" s="91"/>
      <c r="E20" s="403"/>
      <c r="F20" s="97"/>
      <c r="G20" s="84"/>
      <c r="H20" s="88"/>
      <c r="K20" s="517" t="str">
        <f>C8</f>
        <v/>
      </c>
      <c r="L20" s="518"/>
      <c r="M20" s="118">
        <f>D33</f>
        <v>0</v>
      </c>
      <c r="N20" s="138"/>
      <c r="O20" s="120">
        <f>E32</f>
        <v>0</v>
      </c>
      <c r="P20" s="347" t="s">
        <v>1112</v>
      </c>
      <c r="Q20" s="348"/>
      <c r="R20" s="349"/>
      <c r="S20" s="118">
        <f>D23</f>
        <v>0</v>
      </c>
      <c r="T20" s="138"/>
      <c r="U20" s="120">
        <f>E23</f>
        <v>0</v>
      </c>
      <c r="V20" s="118">
        <f>D30</f>
        <v>0</v>
      </c>
      <c r="W20" s="138"/>
      <c r="X20" s="121">
        <f>E29</f>
        <v>0</v>
      </c>
      <c r="Y20"/>
      <c r="Z20" s="122">
        <f>M20+S20+V20</f>
        <v>0</v>
      </c>
      <c r="AA20" s="123"/>
      <c r="AB20" s="124">
        <f>O20+U20+X20</f>
        <v>0</v>
      </c>
      <c r="AC20" s="389" t="e">
        <f t="shared" ref="AC20" si="0">AP20</f>
        <v>#DIV/0!</v>
      </c>
      <c r="AD20" s="116"/>
      <c r="AE20" s="328">
        <f t="shared" ref="AE20" si="1">AA21</f>
        <v>0.03</v>
      </c>
      <c r="AF20" s="328">
        <f t="shared" ref="AF20" si="2">RANK(AE20,AE$17:AE$28,0)</f>
        <v>1</v>
      </c>
      <c r="AG20" s="335" t="e">
        <f t="shared" ref="AG20" si="3">AB22</f>
        <v>#DIV/0!</v>
      </c>
      <c r="AH20" s="328" t="e">
        <f t="shared" ref="AH20" si="4">RANK(AG20,AG$17:AG$28,0)</f>
        <v>#DIV/0!</v>
      </c>
      <c r="AI20" s="335" t="e">
        <f>MAX(O22,U22,X22)</f>
        <v>#DIV/0!</v>
      </c>
      <c r="AJ20" s="328" t="e">
        <f t="shared" ref="AJ20" si="5">RANK(AI20,AI$17:AI$28)</f>
        <v>#DIV/0!</v>
      </c>
      <c r="AK20" s="328">
        <f>Z22</f>
        <v>0</v>
      </c>
      <c r="AL20" s="328">
        <f t="shared" ref="AL20" si="6">RANK(AK20,AK$17:AK$28)</f>
        <v>1</v>
      </c>
      <c r="AM20" s="328" t="e">
        <f t="shared" ref="AM20" si="7">(AF20*1000)+(AH20*100)+(AJ20*10)+(AL20*1)</f>
        <v>#DIV/0!</v>
      </c>
      <c r="AN20" s="338" t="e">
        <f t="shared" ref="AN20" si="8">AM20</f>
        <v>#DIV/0!</v>
      </c>
      <c r="AO20" s="328" t="e">
        <f t="shared" ref="AO20:AP20" si="9">RANK(AN20,AN$17:AN$28,1)</f>
        <v>#DIV/0!</v>
      </c>
      <c r="AP20" s="328" t="e">
        <f t="shared" si="9"/>
        <v>#DIV/0!</v>
      </c>
    </row>
    <row r="21" spans="2:42" ht="27" customHeight="1" thickBot="1" x14ac:dyDescent="0.4">
      <c r="B21" s="393"/>
      <c r="C21" s="102" t="str">
        <f>C10</f>
        <v/>
      </c>
      <c r="D21" s="92"/>
      <c r="E21" s="404"/>
      <c r="F21" s="98"/>
      <c r="G21" s="84"/>
      <c r="H21" s="88"/>
      <c r="K21" s="519"/>
      <c r="L21" s="520"/>
      <c r="M21" s="119"/>
      <c r="N21" s="126">
        <f>IF(R17&gt;0,2-Q18,0.01)</f>
        <v>0.01</v>
      </c>
      <c r="O21" s="127"/>
      <c r="P21" s="350"/>
      <c r="Q21" s="351"/>
      <c r="R21" s="352"/>
      <c r="S21" s="125"/>
      <c r="T21" s="126">
        <f>IF(U20&lt;1,0.01,IF(S20&gt;P23,2,IF(S20=P23,1,0)))</f>
        <v>0.01</v>
      </c>
      <c r="U21" s="127"/>
      <c r="V21" s="125"/>
      <c r="W21" s="126">
        <f>IF(X20&lt;1,0.01,IF(V20&gt;P26,2,IF(V20=P26,1,0)))</f>
        <v>0.01</v>
      </c>
      <c r="X21" s="128"/>
      <c r="Y21"/>
      <c r="Z21" s="129"/>
      <c r="AA21" s="130">
        <f>N21+T21+W21</f>
        <v>0.03</v>
      </c>
      <c r="AB21" s="128"/>
      <c r="AC21" s="390"/>
      <c r="AD21" s="117"/>
      <c r="AE21" s="329"/>
      <c r="AF21" s="329"/>
      <c r="AG21" s="336"/>
      <c r="AH21" s="329"/>
      <c r="AI21" s="336"/>
      <c r="AJ21" s="329"/>
      <c r="AK21" s="329"/>
      <c r="AL21" s="329"/>
      <c r="AM21" s="329"/>
      <c r="AN21" s="339"/>
      <c r="AO21" s="329"/>
      <c r="AP21" s="329"/>
    </row>
    <row r="22" spans="2:42" ht="27" customHeight="1" thickBot="1" x14ac:dyDescent="0.4">
      <c r="B22" s="86"/>
      <c r="D22" s="2"/>
      <c r="E22" s="2"/>
      <c r="F22" s="89"/>
      <c r="H22" s="67"/>
      <c r="K22" s="521"/>
      <c r="L22" s="522"/>
      <c r="M22" s="131">
        <f>F33</f>
        <v>0</v>
      </c>
      <c r="N22" s="132"/>
      <c r="O22" s="133" t="e">
        <f>M20/O20</f>
        <v>#DIV/0!</v>
      </c>
      <c r="P22" s="353"/>
      <c r="Q22" s="354"/>
      <c r="R22" s="355"/>
      <c r="S22" s="131">
        <f>F23</f>
        <v>0</v>
      </c>
      <c r="T22" s="132"/>
      <c r="U22" s="133" t="e">
        <f>S20/U20</f>
        <v>#DIV/0!</v>
      </c>
      <c r="V22" s="131">
        <f>F30</f>
        <v>0</v>
      </c>
      <c r="W22" s="132"/>
      <c r="X22" s="134" t="e">
        <f>V20/X20</f>
        <v>#DIV/0!</v>
      </c>
      <c r="Y22"/>
      <c r="Z22" s="135">
        <f>MAXA(M22,S22,V22)</f>
        <v>0</v>
      </c>
      <c r="AA22" s="136"/>
      <c r="AB22" s="137" t="e">
        <f>Z20/AB20</f>
        <v>#DIV/0!</v>
      </c>
      <c r="AC22" s="391"/>
      <c r="AD22" s="117"/>
      <c r="AE22" s="330"/>
      <c r="AF22" s="330"/>
      <c r="AG22" s="337"/>
      <c r="AH22" s="330"/>
      <c r="AI22" s="337"/>
      <c r="AJ22" s="330"/>
      <c r="AK22" s="330"/>
      <c r="AL22" s="330"/>
      <c r="AM22" s="330"/>
      <c r="AN22" s="340"/>
      <c r="AO22" s="330"/>
      <c r="AP22" s="330"/>
    </row>
    <row r="23" spans="2:42" ht="27" customHeight="1" thickTop="1" x14ac:dyDescent="0.35">
      <c r="B23" s="392" t="s">
        <v>8</v>
      </c>
      <c r="C23" s="101" t="str">
        <f>C8</f>
        <v/>
      </c>
      <c r="D23" s="91"/>
      <c r="E23" s="403"/>
      <c r="F23" s="97"/>
      <c r="G23" s="84"/>
      <c r="H23" s="88"/>
      <c r="K23" s="517" t="str">
        <f>C9</f>
        <v/>
      </c>
      <c r="L23" s="518"/>
      <c r="M23" s="118">
        <f>D27</f>
        <v>0</v>
      </c>
      <c r="N23" s="138"/>
      <c r="O23" s="120">
        <f>E26</f>
        <v>0</v>
      </c>
      <c r="P23" s="118">
        <f>D24</f>
        <v>0</v>
      </c>
      <c r="Q23" s="138"/>
      <c r="R23" s="120">
        <f>E23</f>
        <v>0</v>
      </c>
      <c r="S23" s="356" t="s">
        <v>1113</v>
      </c>
      <c r="T23" s="357"/>
      <c r="U23" s="358"/>
      <c r="V23" s="118">
        <f>D35</f>
        <v>0</v>
      </c>
      <c r="W23" s="138"/>
      <c r="X23" s="121">
        <f>E35</f>
        <v>0</v>
      </c>
      <c r="Y23"/>
      <c r="Z23" s="122">
        <f>M23+P23+V23</f>
        <v>0</v>
      </c>
      <c r="AA23" s="123"/>
      <c r="AB23" s="124">
        <f>O23+R23+X23</f>
        <v>0</v>
      </c>
      <c r="AC23" s="389" t="e">
        <f t="shared" ref="AC23" si="10">AP23</f>
        <v>#DIV/0!</v>
      </c>
      <c r="AD23" s="116"/>
      <c r="AE23" s="328">
        <f t="shared" ref="AE23" si="11">AA24</f>
        <v>0.03</v>
      </c>
      <c r="AF23" s="328">
        <f t="shared" ref="AF23" si="12">RANK(AE23,AE$17:AE$28,0)</f>
        <v>1</v>
      </c>
      <c r="AG23" s="335" t="e">
        <f t="shared" ref="AG23" si="13">AB25</f>
        <v>#DIV/0!</v>
      </c>
      <c r="AH23" s="328" t="e">
        <f t="shared" ref="AH23" si="14">RANK(AG23,AG$17:AG$28,0)</f>
        <v>#DIV/0!</v>
      </c>
      <c r="AI23" s="335" t="e">
        <f>MAX(O25,R25,X25)</f>
        <v>#DIV/0!</v>
      </c>
      <c r="AJ23" s="328" t="e">
        <f t="shared" ref="AJ23" si="15">RANK(AI23,AI$17:AI$28)</f>
        <v>#DIV/0!</v>
      </c>
      <c r="AK23" s="328">
        <f>Z25</f>
        <v>0</v>
      </c>
      <c r="AL23" s="328">
        <f t="shared" ref="AL23" si="16">RANK(AK23,AK$17:AK$28)</f>
        <v>1</v>
      </c>
      <c r="AM23" s="328" t="e">
        <f t="shared" ref="AM23" si="17">(AF23*1000)+(AH23*100)+(AJ23*10)+(AL23*1)</f>
        <v>#DIV/0!</v>
      </c>
      <c r="AN23" s="338" t="e">
        <f t="shared" ref="AN23" si="18">AM23</f>
        <v>#DIV/0!</v>
      </c>
      <c r="AO23" s="328" t="e">
        <f t="shared" ref="AO23:AP23" si="19">RANK(AN23,AN$17:AN$28,1)</f>
        <v>#DIV/0!</v>
      </c>
      <c r="AP23" s="328" t="e">
        <f t="shared" si="19"/>
        <v>#DIV/0!</v>
      </c>
    </row>
    <row r="24" spans="2:42" ht="27" customHeight="1" thickBot="1" x14ac:dyDescent="0.4">
      <c r="B24" s="393"/>
      <c r="C24" s="102" t="str">
        <f>C9</f>
        <v/>
      </c>
      <c r="D24" s="92"/>
      <c r="E24" s="404"/>
      <c r="F24" s="98"/>
      <c r="G24" s="84"/>
      <c r="H24" s="88"/>
      <c r="K24" s="519"/>
      <c r="L24" s="520"/>
      <c r="M24" s="119"/>
      <c r="N24" s="126">
        <f>IF(U17&gt;0,2-T18,0.01)</f>
        <v>0.01</v>
      </c>
      <c r="O24" s="127"/>
      <c r="P24" s="125"/>
      <c r="Q24" s="126">
        <f>IF(U20&gt;0,2-T21,0.01)</f>
        <v>0.01</v>
      </c>
      <c r="R24" s="127"/>
      <c r="S24" s="359"/>
      <c r="T24" s="360"/>
      <c r="U24" s="361"/>
      <c r="V24" s="125"/>
      <c r="W24" s="126">
        <f>IF(X23&lt;1,0.01,IF(V23&gt;S26,2,IF(V23=S26,1,0)))</f>
        <v>0.01</v>
      </c>
      <c r="X24" s="128"/>
      <c r="Y24"/>
      <c r="Z24" s="129"/>
      <c r="AA24" s="130">
        <f>N24+Q24+W24</f>
        <v>0.03</v>
      </c>
      <c r="AB24" s="128"/>
      <c r="AC24" s="390"/>
      <c r="AD24" s="117"/>
      <c r="AE24" s="329"/>
      <c r="AF24" s="329"/>
      <c r="AG24" s="336"/>
      <c r="AH24" s="329"/>
      <c r="AI24" s="336"/>
      <c r="AJ24" s="329"/>
      <c r="AK24" s="329"/>
      <c r="AL24" s="329"/>
      <c r="AM24" s="329"/>
      <c r="AN24" s="339"/>
      <c r="AO24" s="329"/>
      <c r="AP24" s="329"/>
    </row>
    <row r="25" spans="2:42" ht="27" customHeight="1" thickBot="1" x14ac:dyDescent="0.4">
      <c r="B25" s="86"/>
      <c r="D25" s="2"/>
      <c r="E25" s="2"/>
      <c r="F25" s="89"/>
      <c r="H25" s="67"/>
      <c r="K25" s="521"/>
      <c r="L25" s="522"/>
      <c r="M25" s="131">
        <f>F27</f>
        <v>0</v>
      </c>
      <c r="N25" s="132"/>
      <c r="O25" s="133" t="e">
        <f>M23/O23</f>
        <v>#DIV/0!</v>
      </c>
      <c r="P25" s="131">
        <f>F24</f>
        <v>0</v>
      </c>
      <c r="Q25" s="132"/>
      <c r="R25" s="133" t="e">
        <f>P23/R23</f>
        <v>#DIV/0!</v>
      </c>
      <c r="S25" s="362"/>
      <c r="T25" s="363"/>
      <c r="U25" s="364"/>
      <c r="V25" s="131">
        <f>F35</f>
        <v>0</v>
      </c>
      <c r="W25" s="132"/>
      <c r="X25" s="134" t="e">
        <f>V23/X23</f>
        <v>#DIV/0!</v>
      </c>
      <c r="Y25"/>
      <c r="Z25" s="135">
        <f>MAXA(M25,P25,V25)</f>
        <v>0</v>
      </c>
      <c r="AA25" s="136"/>
      <c r="AB25" s="137" t="e">
        <f>Z23/AB23</f>
        <v>#DIV/0!</v>
      </c>
      <c r="AC25" s="391"/>
      <c r="AD25" s="117"/>
      <c r="AE25" s="330"/>
      <c r="AF25" s="330"/>
      <c r="AG25" s="337"/>
      <c r="AH25" s="330"/>
      <c r="AI25" s="337"/>
      <c r="AJ25" s="330"/>
      <c r="AK25" s="330"/>
      <c r="AL25" s="330"/>
      <c r="AM25" s="330"/>
      <c r="AN25" s="340"/>
      <c r="AO25" s="330"/>
      <c r="AP25" s="330"/>
    </row>
    <row r="26" spans="2:42" ht="27" customHeight="1" thickTop="1" x14ac:dyDescent="0.35">
      <c r="B26" s="392" t="s">
        <v>9</v>
      </c>
      <c r="C26" s="101" t="str">
        <f>C7</f>
        <v/>
      </c>
      <c r="D26" s="91"/>
      <c r="E26" s="403"/>
      <c r="F26" s="97"/>
      <c r="G26" s="84"/>
      <c r="H26" s="88"/>
      <c r="K26" s="517" t="str">
        <f>C10</f>
        <v/>
      </c>
      <c r="L26" s="518"/>
      <c r="M26" s="118">
        <f>D21</f>
        <v>0</v>
      </c>
      <c r="N26" s="138"/>
      <c r="O26" s="120">
        <f>E20</f>
        <v>0</v>
      </c>
      <c r="P26" s="118">
        <f>D29</f>
        <v>0</v>
      </c>
      <c r="Q26" s="138"/>
      <c r="R26" s="120">
        <f>E29</f>
        <v>0</v>
      </c>
      <c r="S26" s="118">
        <f>D36</f>
        <v>0</v>
      </c>
      <c r="T26" s="138"/>
      <c r="U26" s="120">
        <f>E35</f>
        <v>0</v>
      </c>
      <c r="V26" s="422"/>
      <c r="W26" s="423"/>
      <c r="X26" s="424"/>
      <c r="Y26"/>
      <c r="Z26" s="122">
        <f>M26+P26+S26</f>
        <v>0</v>
      </c>
      <c r="AA26" s="123"/>
      <c r="AB26" s="124">
        <f>O26+R26+U26</f>
        <v>0</v>
      </c>
      <c r="AC26" s="389" t="e">
        <f t="shared" ref="AC26" si="20">AP26</f>
        <v>#DIV/0!</v>
      </c>
      <c r="AD26" s="116"/>
      <c r="AE26" s="328">
        <f t="shared" ref="AE26" si="21">AA27</f>
        <v>0.03</v>
      </c>
      <c r="AF26" s="328">
        <f t="shared" ref="AF26" si="22">RANK(AE26,AE$17:AE$28,0)</f>
        <v>1</v>
      </c>
      <c r="AG26" s="335" t="e">
        <f t="shared" ref="AG26" si="23">AB28</f>
        <v>#DIV/0!</v>
      </c>
      <c r="AH26" s="328" t="e">
        <f t="shared" ref="AH26" si="24">RANK(AG26,AG$17:AG$28,0)</f>
        <v>#DIV/0!</v>
      </c>
      <c r="AI26" s="335" t="e">
        <f>MAX(O28,R28,U28)</f>
        <v>#DIV/0!</v>
      </c>
      <c r="AJ26" s="328" t="e">
        <f t="shared" ref="AJ26" si="25">RANK(AI26,AI$17:AI$28)</f>
        <v>#DIV/0!</v>
      </c>
      <c r="AK26" s="328">
        <f>Z28</f>
        <v>0</v>
      </c>
      <c r="AL26" s="328">
        <f t="shared" ref="AL26" si="26">RANK(AK26,AK$17:AK$28)</f>
        <v>1</v>
      </c>
      <c r="AM26" s="328" t="e">
        <f t="shared" ref="AM26" si="27">(AF26*1000)+(AH26*100)+(AJ26*10)+(AL26*1)</f>
        <v>#DIV/0!</v>
      </c>
      <c r="AN26" s="338" t="e">
        <f t="shared" ref="AN26" si="28">AM26</f>
        <v>#DIV/0!</v>
      </c>
      <c r="AO26" s="328" t="e">
        <f t="shared" ref="AO26:AP26" si="29">RANK(AN26,AN$17:AN$28,1)</f>
        <v>#DIV/0!</v>
      </c>
      <c r="AP26" s="328" t="e">
        <f t="shared" si="29"/>
        <v>#DIV/0!</v>
      </c>
    </row>
    <row r="27" spans="2:42" ht="26.25" customHeight="1" thickBot="1" x14ac:dyDescent="0.4">
      <c r="B27" s="393"/>
      <c r="C27" s="102" t="str">
        <f>C9</f>
        <v/>
      </c>
      <c r="D27" s="92"/>
      <c r="E27" s="404"/>
      <c r="F27" s="98"/>
      <c r="G27" s="84"/>
      <c r="H27" s="88"/>
      <c r="K27" s="519"/>
      <c r="L27" s="520"/>
      <c r="M27" s="119"/>
      <c r="N27" s="126">
        <f>IF(X17&gt;0,2-W18,0.01)</f>
        <v>0.01</v>
      </c>
      <c r="O27" s="127"/>
      <c r="P27" s="125"/>
      <c r="Q27" s="126">
        <f>IF(X20&gt;0,2-W21,0.01)</f>
        <v>0.01</v>
      </c>
      <c r="R27" s="127"/>
      <c r="S27" s="125"/>
      <c r="T27" s="126">
        <f>IF(X23&gt;0,2-W24,0.01)</f>
        <v>0.01</v>
      </c>
      <c r="U27" s="127"/>
      <c r="V27" s="425"/>
      <c r="W27" s="426"/>
      <c r="X27" s="427"/>
      <c r="Y27"/>
      <c r="Z27" s="129"/>
      <c r="AA27" s="130">
        <f>N27+Q27+T27</f>
        <v>0.03</v>
      </c>
      <c r="AB27" s="128"/>
      <c r="AC27" s="390"/>
      <c r="AD27" s="117"/>
      <c r="AE27" s="329"/>
      <c r="AF27" s="329"/>
      <c r="AG27" s="336"/>
      <c r="AH27" s="329"/>
      <c r="AI27" s="336"/>
      <c r="AJ27" s="329"/>
      <c r="AK27" s="329"/>
      <c r="AL27" s="329"/>
      <c r="AM27" s="329"/>
      <c r="AN27" s="339"/>
      <c r="AO27" s="329"/>
      <c r="AP27" s="329"/>
    </row>
    <row r="28" spans="2:42" ht="27" customHeight="1" thickBot="1" x14ac:dyDescent="0.4">
      <c r="B28" s="86"/>
      <c r="F28" s="87"/>
      <c r="H28" s="67"/>
      <c r="K28" s="523"/>
      <c r="L28" s="524"/>
      <c r="M28" s="139">
        <f>F21</f>
        <v>0</v>
      </c>
      <c r="N28" s="136"/>
      <c r="O28" s="140" t="e">
        <f>M26/O26</f>
        <v>#DIV/0!</v>
      </c>
      <c r="P28" s="139">
        <f>F29</f>
        <v>0</v>
      </c>
      <c r="Q28" s="136"/>
      <c r="R28" s="140" t="e">
        <f>P26/R26</f>
        <v>#DIV/0!</v>
      </c>
      <c r="S28" s="139">
        <f>F36</f>
        <v>0</v>
      </c>
      <c r="T28" s="136"/>
      <c r="U28" s="140" t="e">
        <f>S26/U26</f>
        <v>#DIV/0!</v>
      </c>
      <c r="V28" s="428"/>
      <c r="W28" s="429"/>
      <c r="X28" s="430"/>
      <c r="Y28"/>
      <c r="Z28" s="135">
        <f>MAXA(M28,P28,S28)</f>
        <v>0</v>
      </c>
      <c r="AA28" s="136"/>
      <c r="AB28" s="137" t="e">
        <f>Z26/AB26</f>
        <v>#DIV/0!</v>
      </c>
      <c r="AC28" s="391"/>
      <c r="AD28" s="117"/>
      <c r="AE28" s="330"/>
      <c r="AF28" s="330"/>
      <c r="AG28" s="337"/>
      <c r="AH28" s="330"/>
      <c r="AI28" s="337"/>
      <c r="AJ28" s="330"/>
      <c r="AK28" s="330"/>
      <c r="AL28" s="330"/>
      <c r="AM28" s="330"/>
      <c r="AN28" s="340"/>
      <c r="AO28" s="330"/>
      <c r="AP28" s="330"/>
    </row>
    <row r="29" spans="2:42" ht="22.5" customHeight="1" thickTop="1" x14ac:dyDescent="0.35">
      <c r="B29" s="392" t="s">
        <v>25</v>
      </c>
      <c r="C29" s="101" t="str">
        <f>C10</f>
        <v/>
      </c>
      <c r="D29" s="91"/>
      <c r="E29" s="403"/>
      <c r="F29" s="97"/>
      <c r="G29" s="84"/>
      <c r="H29" s="88"/>
      <c r="AK29"/>
    </row>
    <row r="30" spans="2:42" ht="23.25" customHeight="1" thickBot="1" x14ac:dyDescent="0.4">
      <c r="B30" s="393"/>
      <c r="C30" s="102" t="str">
        <f>C8</f>
        <v/>
      </c>
      <c r="D30" s="92"/>
      <c r="E30" s="404"/>
      <c r="F30" s="98"/>
      <c r="G30" s="84"/>
      <c r="H30" s="88"/>
      <c r="M30" s="419" t="s">
        <v>40</v>
      </c>
      <c r="N30" s="420"/>
      <c r="O30" s="420"/>
      <c r="P30" s="420"/>
      <c r="Q30" s="420"/>
      <c r="R30" s="420"/>
      <c r="S30" s="420"/>
      <c r="T30" s="420"/>
      <c r="U30" s="420"/>
      <c r="V30" s="420"/>
      <c r="W30" s="420"/>
      <c r="X30" s="421"/>
      <c r="AK30"/>
    </row>
    <row r="31" spans="2:42" ht="29.25" customHeight="1" thickBot="1" x14ac:dyDescent="0.4">
      <c r="B31" s="86"/>
      <c r="D31" s="2"/>
      <c r="E31" s="2"/>
      <c r="F31" s="89"/>
      <c r="H31" s="67"/>
      <c r="AK31"/>
    </row>
    <row r="32" spans="2:42" ht="24.75" customHeight="1" x14ac:dyDescent="0.35">
      <c r="B32" s="392" t="s">
        <v>26</v>
      </c>
      <c r="C32" s="101" t="str">
        <f>C7</f>
        <v/>
      </c>
      <c r="D32" s="91"/>
      <c r="E32" s="403"/>
      <c r="F32" s="97"/>
      <c r="G32" s="84"/>
      <c r="H32" s="88"/>
      <c r="AK32"/>
    </row>
    <row r="33" spans="2:11" ht="22.5" customHeight="1" thickBot="1" x14ac:dyDescent="0.4">
      <c r="B33" s="393"/>
      <c r="C33" s="102" t="str">
        <f>C8</f>
        <v/>
      </c>
      <c r="D33" s="92"/>
      <c r="E33" s="404"/>
      <c r="F33" s="98"/>
      <c r="G33" s="84"/>
      <c r="H33" s="88"/>
      <c r="I33" s="2"/>
    </row>
    <row r="34" spans="2:11" ht="21" customHeight="1" thickBot="1" x14ac:dyDescent="0.4">
      <c r="B34" s="86"/>
      <c r="D34" s="2"/>
      <c r="E34" s="2"/>
      <c r="F34" s="99"/>
      <c r="H34" s="67"/>
      <c r="I34" s="2"/>
    </row>
    <row r="35" spans="2:11" ht="21" customHeight="1" x14ac:dyDescent="0.35">
      <c r="B35" s="392" t="s">
        <v>27</v>
      </c>
      <c r="C35" s="101" t="str">
        <f>C9</f>
        <v/>
      </c>
      <c r="D35" s="91"/>
      <c r="E35" s="403"/>
      <c r="F35" s="97"/>
      <c r="G35" s="84"/>
      <c r="H35" s="88"/>
      <c r="I35" s="2"/>
    </row>
    <row r="36" spans="2:11" ht="21" customHeight="1" thickBot="1" x14ac:dyDescent="0.4">
      <c r="B36" s="402"/>
      <c r="C36" s="103" t="str">
        <f>C10</f>
        <v/>
      </c>
      <c r="D36" s="92"/>
      <c r="E36" s="404"/>
      <c r="F36" s="98"/>
      <c r="G36" s="84"/>
      <c r="H36" s="88"/>
      <c r="I36" s="2"/>
    </row>
    <row r="37" spans="2:11" ht="15" thickTop="1" x14ac:dyDescent="0.35">
      <c r="D37" s="2"/>
      <c r="E37" s="2"/>
      <c r="F37" s="2"/>
      <c r="H37" s="413" t="s">
        <v>11</v>
      </c>
      <c r="I37" s="414"/>
      <c r="J37" s="414"/>
      <c r="K37" s="415"/>
    </row>
    <row r="38" spans="2:11" ht="15" thickBot="1" x14ac:dyDescent="0.4">
      <c r="H38" s="416"/>
      <c r="I38" s="417"/>
      <c r="J38" s="417"/>
      <c r="K38" s="418"/>
    </row>
    <row r="39" spans="2:11" ht="15" thickTop="1" x14ac:dyDescent="0.35">
      <c r="B39" s="327" t="s">
        <v>13</v>
      </c>
      <c r="C39" s="449">
        <f>'Saisie des joueurs'!D5</f>
        <v>0</v>
      </c>
      <c r="D39" s="327"/>
      <c r="E39" s="327"/>
      <c r="F39" s="327"/>
      <c r="H39" s="407">
        <f>'Saisie des joueurs'!G11</f>
        <v>0</v>
      </c>
      <c r="I39" s="408"/>
      <c r="J39" s="408"/>
      <c r="K39" s="409"/>
    </row>
    <row r="40" spans="2:11" ht="15" thickBot="1" x14ac:dyDescent="0.4">
      <c r="B40" s="327"/>
      <c r="C40" s="450"/>
      <c r="D40" s="327"/>
      <c r="E40" s="327"/>
      <c r="F40" s="327"/>
      <c r="G40" s="36"/>
      <c r="H40" s="410"/>
      <c r="I40" s="411"/>
      <c r="J40" s="411"/>
      <c r="K40" s="412"/>
    </row>
    <row r="41" spans="2:11" ht="15.5" thickTop="1" thickBot="1" x14ac:dyDescent="0.4">
      <c r="J41" s="100"/>
    </row>
    <row r="42" spans="2:11" ht="14.5" customHeight="1" x14ac:dyDescent="0.35">
      <c r="B42" s="443" t="s">
        <v>12</v>
      </c>
      <c r="C42" s="444"/>
      <c r="D42" s="444"/>
      <c r="E42" s="444"/>
      <c r="F42" s="444"/>
      <c r="G42" s="444"/>
      <c r="H42" s="444"/>
      <c r="I42" s="444"/>
      <c r="J42" s="444"/>
      <c r="K42" s="445"/>
    </row>
    <row r="43" spans="2:11" ht="15" thickBot="1" x14ac:dyDescent="0.4">
      <c r="B43" s="446"/>
      <c r="C43" s="447"/>
      <c r="D43" s="447"/>
      <c r="E43" s="447"/>
      <c r="F43" s="447"/>
      <c r="G43" s="447"/>
      <c r="H43" s="447"/>
      <c r="I43" s="447"/>
      <c r="J43" s="447"/>
      <c r="K43" s="448"/>
    </row>
    <row r="44" spans="2:11" ht="18.75" customHeight="1" x14ac:dyDescent="0.35">
      <c r="B44" s="434"/>
      <c r="C44" s="435"/>
      <c r="D44" s="435"/>
      <c r="E44" s="435"/>
      <c r="F44" s="435"/>
      <c r="G44" s="435"/>
      <c r="H44" s="435"/>
      <c r="I44" s="435"/>
      <c r="J44" s="435"/>
      <c r="K44" s="436"/>
    </row>
    <row r="45" spans="2:11" ht="18.75" customHeight="1" x14ac:dyDescent="0.35">
      <c r="B45" s="437"/>
      <c r="C45" s="438"/>
      <c r="D45" s="438"/>
      <c r="E45" s="438"/>
      <c r="F45" s="438"/>
      <c r="G45" s="438"/>
      <c r="H45" s="438"/>
      <c r="I45" s="438"/>
      <c r="J45" s="438"/>
      <c r="K45" s="439"/>
    </row>
    <row r="46" spans="2:11" ht="18.75" customHeight="1" x14ac:dyDescent="0.35">
      <c r="B46" s="440"/>
      <c r="C46" s="441"/>
      <c r="D46" s="441"/>
      <c r="E46" s="441"/>
      <c r="F46" s="441"/>
      <c r="G46" s="441"/>
      <c r="H46" s="441"/>
      <c r="I46" s="441"/>
      <c r="J46" s="441"/>
      <c r="K46" s="442"/>
    </row>
    <row r="47" spans="2:11" ht="18.75" customHeight="1" x14ac:dyDescent="0.35">
      <c r="B47" s="437"/>
      <c r="C47" s="438"/>
      <c r="D47" s="438"/>
      <c r="E47" s="438"/>
      <c r="F47" s="438"/>
      <c r="G47" s="438"/>
      <c r="H47" s="438"/>
      <c r="I47" s="438"/>
      <c r="J47" s="438"/>
      <c r="K47" s="439"/>
    </row>
    <row r="48" spans="2:11" ht="18.75" customHeight="1" x14ac:dyDescent="0.35">
      <c r="B48" s="440"/>
      <c r="C48" s="441"/>
      <c r="D48" s="441"/>
      <c r="E48" s="441"/>
      <c r="F48" s="441"/>
      <c r="G48" s="441"/>
      <c r="H48" s="441"/>
      <c r="I48" s="441"/>
      <c r="J48" s="441"/>
      <c r="K48" s="442"/>
    </row>
    <row r="49" spans="2:11" ht="18.75" customHeight="1" x14ac:dyDescent="0.35">
      <c r="B49" s="437"/>
      <c r="C49" s="438"/>
      <c r="D49" s="438"/>
      <c r="E49" s="438"/>
      <c r="F49" s="438"/>
      <c r="G49" s="438"/>
      <c r="H49" s="438"/>
      <c r="I49" s="438"/>
      <c r="J49" s="438"/>
      <c r="K49" s="439"/>
    </row>
    <row r="50" spans="2:11" ht="18.75" customHeight="1" x14ac:dyDescent="0.35">
      <c r="B50" s="440"/>
      <c r="C50" s="441"/>
      <c r="D50" s="441"/>
      <c r="E50" s="441"/>
      <c r="F50" s="441"/>
      <c r="G50" s="441"/>
      <c r="H50" s="441"/>
      <c r="I50" s="441"/>
      <c r="J50" s="441"/>
      <c r="K50" s="442"/>
    </row>
    <row r="51" spans="2:11" ht="18.75" customHeight="1" thickBot="1" x14ac:dyDescent="0.4">
      <c r="B51" s="431"/>
      <c r="C51" s="432"/>
      <c r="D51" s="432"/>
      <c r="E51" s="432"/>
      <c r="F51" s="432"/>
      <c r="G51" s="432"/>
      <c r="H51" s="432"/>
      <c r="I51" s="432"/>
      <c r="J51" s="432"/>
      <c r="K51" s="433"/>
    </row>
    <row r="53" spans="2:11" x14ac:dyDescent="0.35">
      <c r="B53" s="306" t="s">
        <v>1108</v>
      </c>
      <c r="C53" s="306"/>
    </row>
    <row r="55" spans="2:11" ht="15" customHeight="1" x14ac:dyDescent="0.35"/>
    <row r="56" spans="2:11" ht="15.75" customHeight="1" x14ac:dyDescent="0.35"/>
    <row r="62" spans="2:11" ht="14.5" customHeight="1" x14ac:dyDescent="0.35">
      <c r="C62" s="74"/>
      <c r="D62" s="74"/>
      <c r="E62" s="74"/>
      <c r="F62" s="74"/>
    </row>
    <row r="63" spans="2:11" ht="14.5" customHeight="1" x14ac:dyDescent="0.35">
      <c r="C63" s="74"/>
      <c r="D63" s="74"/>
      <c r="E63" s="74"/>
      <c r="F63" s="74"/>
    </row>
  </sheetData>
  <sheetProtection algorithmName="SHA-512" hashValue="U1FIoy68BGWjwi0MKz5cl0cK64N45/tgF/Vqp8kzDgMqBNoFeAWpcdO6tpcwEbpR7+3HoXWlC/x4HQdCjqdgKg==" saltValue="SC+veM+tJYlKiKpdahR9bw=="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23" priority="1" stopIfTrue="1" operator="equal">
      <formula>2</formula>
    </cfRule>
    <cfRule type="cellIs" dxfId="22" priority="2" stopIfTrue="1" operator="equal">
      <formula>1</formula>
    </cfRule>
    <cfRule type="cellIs" dxfId="21" priority="3" stopIfTrue="1" operator="equal">
      <formula>0</formula>
    </cfRule>
  </conditionalFormatting>
  <conditionalFormatting sqref="T18 W18 W21 W24 N27 Q27 T27 Q24 T21 Q18">
    <cfRule type="cellIs" dxfId="20" priority="4" stopIfTrue="1" operator="equal">
      <formula>2</formula>
    </cfRule>
    <cfRule type="cellIs" dxfId="19" priority="5" stopIfTrue="1" operator="equal">
      <formula>1</formula>
    </cfRule>
    <cfRule type="cellIs" dxfId="18"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5CE5-7246-407B-BE26-BD7DF919AAE0}">
  <sheetPr codeName="Feuil17">
    <tabColor theme="9" tint="0.39997558519241921"/>
    <pageSetUpPr fitToPage="1"/>
  </sheetPr>
  <dimension ref="A2:AP63"/>
  <sheetViews>
    <sheetView showGridLines="0" showRowColHeaders="0" zoomScale="70" zoomScaleNormal="70" workbookViewId="0">
      <selection activeCell="AC5" sqref="AC5"/>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7" hidden="1" customWidth="1"/>
    <col min="38" max="42" width="10.81640625" hidden="1" customWidth="1"/>
  </cols>
  <sheetData>
    <row r="2" spans="1:42" ht="27.65" customHeight="1" x14ac:dyDescent="0.35">
      <c r="B2" s="574" t="str">
        <f>'Saisie des joueurs'!C1</f>
        <v>LIGUE MEDITERRANEENNE DE BILLARD</v>
      </c>
      <c r="C2" s="575"/>
      <c r="D2" s="575"/>
      <c r="E2" s="575"/>
      <c r="F2" s="575"/>
      <c r="G2" s="576"/>
      <c r="H2" s="573">
        <f>'Saisie des joueurs'!D7</f>
        <v>0</v>
      </c>
      <c r="I2" s="573"/>
      <c r="J2" s="573"/>
      <c r="K2" s="573" t="str">
        <f>'Saisie des joueurs'!D9</f>
        <v>BANDE</v>
      </c>
      <c r="L2" s="573"/>
      <c r="M2" s="573"/>
      <c r="N2" s="573"/>
    </row>
    <row r="3" spans="1:42" ht="14.5" customHeight="1" x14ac:dyDescent="0.35">
      <c r="A3" s="69"/>
      <c r="B3" s="577"/>
      <c r="C3" s="578"/>
      <c r="D3" s="578"/>
      <c r="E3" s="578"/>
      <c r="F3" s="578"/>
      <c r="G3" s="579"/>
      <c r="H3" s="573"/>
      <c r="I3" s="573"/>
      <c r="J3" s="573"/>
      <c r="K3" s="573"/>
      <c r="L3" s="573"/>
      <c r="M3" s="573"/>
      <c r="N3" s="573"/>
    </row>
    <row r="4" spans="1:42" ht="15.75" customHeight="1" x14ac:dyDescent="0.35">
      <c r="A4" s="2"/>
      <c r="B4" s="580"/>
      <c r="C4" s="581"/>
      <c r="D4" s="581"/>
      <c r="E4" s="581"/>
      <c r="F4" s="581"/>
      <c r="G4" s="582"/>
      <c r="H4" s="573"/>
      <c r="I4" s="573"/>
      <c r="J4" s="573"/>
      <c r="K4" s="573"/>
      <c r="L4" s="573"/>
      <c r="M4" s="573"/>
      <c r="N4" s="573"/>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3" t="s">
        <v>0</v>
      </c>
      <c r="C7" s="396" t="str">
        <f>'Saisie des joueurs'!L30</f>
        <v/>
      </c>
      <c r="D7" s="396"/>
      <c r="E7" s="396"/>
      <c r="F7" s="397"/>
      <c r="L7" s="90"/>
      <c r="M7" s="90"/>
      <c r="N7" s="90"/>
      <c r="O7" s="90"/>
      <c r="P7" s="90"/>
      <c r="Q7" s="90"/>
      <c r="R7" s="90"/>
      <c r="S7" s="90"/>
      <c r="T7" s="90"/>
      <c r="U7" s="90"/>
      <c r="V7"/>
      <c r="W7"/>
      <c r="X7"/>
      <c r="Y7"/>
      <c r="Z7"/>
      <c r="AA7"/>
      <c r="AB7"/>
      <c r="AC7"/>
      <c r="AD7"/>
    </row>
    <row r="8" spans="1:42" ht="17.149999999999999" customHeight="1" thickTop="1" thickBot="1" x14ac:dyDescent="0.4">
      <c r="B8" s="94" t="s">
        <v>1</v>
      </c>
      <c r="C8" s="396" t="str">
        <f>'Saisie des joueurs'!L31</f>
        <v/>
      </c>
      <c r="D8" s="396"/>
      <c r="E8" s="396"/>
      <c r="F8" s="397"/>
      <c r="L8" s="90"/>
      <c r="M8" s="90"/>
      <c r="N8" s="90"/>
      <c r="O8" s="90"/>
      <c r="P8" s="90"/>
      <c r="Q8" s="90"/>
      <c r="R8" s="90"/>
      <c r="S8" s="90"/>
      <c r="T8" s="90"/>
      <c r="U8" s="90"/>
      <c r="V8"/>
      <c r="W8"/>
      <c r="X8"/>
      <c r="Y8"/>
      <c r="Z8"/>
      <c r="AA8"/>
      <c r="AB8"/>
      <c r="AC8"/>
      <c r="AD8"/>
    </row>
    <row r="9" spans="1:42" ht="17.149999999999999" customHeight="1" thickTop="1" thickBot="1" x14ac:dyDescent="0.4">
      <c r="B9" s="94" t="s">
        <v>2</v>
      </c>
      <c r="C9" s="396" t="str">
        <f>'Saisie des joueurs'!L32</f>
        <v/>
      </c>
      <c r="D9" s="396"/>
      <c r="E9" s="396"/>
      <c r="F9" s="397"/>
      <c r="L9"/>
      <c r="M9"/>
      <c r="N9"/>
      <c r="O9"/>
      <c r="P9"/>
      <c r="Q9"/>
      <c r="R9"/>
      <c r="S9"/>
      <c r="T9"/>
      <c r="U9"/>
      <c r="V9"/>
      <c r="W9"/>
      <c r="X9"/>
      <c r="Y9"/>
      <c r="Z9"/>
      <c r="AA9"/>
      <c r="AB9"/>
      <c r="AC9"/>
      <c r="AD9"/>
    </row>
    <row r="10" spans="1:42" ht="17.149999999999999" customHeight="1" thickTop="1" thickBot="1" x14ac:dyDescent="0.55000000000000004">
      <c r="B10" s="95" t="s">
        <v>3</v>
      </c>
      <c r="C10" s="396" t="str">
        <f>'Saisie des joueurs'!L33</f>
        <v/>
      </c>
      <c r="D10" s="396"/>
      <c r="E10" s="396"/>
      <c r="F10" s="397"/>
      <c r="J10" s="70"/>
      <c r="L10"/>
      <c r="M10"/>
      <c r="N10"/>
      <c r="O10"/>
      <c r="P10"/>
      <c r="Q10"/>
      <c r="R10"/>
      <c r="S10"/>
      <c r="T10"/>
      <c r="U10"/>
      <c r="V10"/>
      <c r="W10"/>
      <c r="X10"/>
      <c r="Y10"/>
      <c r="Z10"/>
      <c r="AA10"/>
      <c r="AB10"/>
      <c r="AC10"/>
      <c r="AD10"/>
    </row>
    <row r="11" spans="1:42" ht="14.25" hidden="1" customHeight="1" thickBot="1" x14ac:dyDescent="0.4">
      <c r="J11" s="67"/>
      <c r="K11" s="2"/>
    </row>
    <row r="12" spans="1:42" ht="8.25" hidden="1" customHeight="1" thickTop="1" thickBot="1" x14ac:dyDescent="0.4">
      <c r="K12" s="2"/>
    </row>
    <row r="13" spans="1:42" ht="15" customHeight="1" thickTop="1" thickBot="1" x14ac:dyDescent="0.4">
      <c r="B13" s="461" t="s">
        <v>10</v>
      </c>
      <c r="C13" s="462"/>
      <c r="D13" s="462"/>
      <c r="E13" s="462"/>
      <c r="F13" s="463"/>
      <c r="G13" s="71"/>
      <c r="H13" s="71"/>
      <c r="I13" s="71"/>
      <c r="J13" s="68"/>
      <c r="K13" s="480"/>
      <c r="L13" s="481"/>
      <c r="M13" s="564" t="str">
        <f>C7</f>
        <v/>
      </c>
      <c r="N13" s="565"/>
      <c r="O13" s="565"/>
      <c r="P13" s="565" t="str">
        <f>C8</f>
        <v/>
      </c>
      <c r="Q13" s="565"/>
      <c r="R13" s="565"/>
      <c r="S13" s="565" t="str">
        <f>C9</f>
        <v/>
      </c>
      <c r="T13" s="565"/>
      <c r="U13" s="565"/>
      <c r="V13" s="565" t="str">
        <f>C10</f>
        <v/>
      </c>
      <c r="W13" s="565"/>
      <c r="X13" s="570"/>
    </row>
    <row r="14" spans="1:42" ht="15" customHeight="1" thickTop="1" thickBot="1" x14ac:dyDescent="0.4">
      <c r="B14" s="464"/>
      <c r="C14" s="465"/>
      <c r="D14" s="465"/>
      <c r="E14" s="465"/>
      <c r="F14" s="466"/>
      <c r="G14" s="71"/>
      <c r="H14" s="71"/>
      <c r="I14" s="71"/>
      <c r="J14" s="2"/>
      <c r="K14" s="480"/>
      <c r="L14" s="481"/>
      <c r="M14" s="566"/>
      <c r="N14" s="567"/>
      <c r="O14" s="567"/>
      <c r="P14" s="567"/>
      <c r="Q14" s="567"/>
      <c r="R14" s="567"/>
      <c r="S14" s="567"/>
      <c r="T14" s="567"/>
      <c r="U14" s="567"/>
      <c r="V14" s="567"/>
      <c r="W14" s="567"/>
      <c r="X14" s="571"/>
      <c r="Z14" s="471" t="s">
        <v>1109</v>
      </c>
      <c r="AA14" s="472"/>
      <c r="AB14" s="473"/>
      <c r="AC14" s="380" t="s">
        <v>1110</v>
      </c>
      <c r="AD14" s="85"/>
    </row>
    <row r="15" spans="1:42" ht="22.75" customHeight="1" thickBot="1" x14ac:dyDescent="0.4">
      <c r="B15" s="86"/>
      <c r="F15" s="87"/>
      <c r="J15" s="2"/>
      <c r="K15" s="480"/>
      <c r="L15" s="481"/>
      <c r="M15" s="566"/>
      <c r="N15" s="567"/>
      <c r="O15" s="567"/>
      <c r="P15" s="567"/>
      <c r="Q15" s="567"/>
      <c r="R15" s="567"/>
      <c r="S15" s="567"/>
      <c r="T15" s="567"/>
      <c r="U15" s="567"/>
      <c r="V15" s="567"/>
      <c r="W15" s="567"/>
      <c r="X15" s="571"/>
      <c r="Z15" s="474"/>
      <c r="AA15" s="475"/>
      <c r="AB15" s="476"/>
      <c r="AC15" s="381"/>
      <c r="AD15" s="85"/>
      <c r="AE15" s="333" t="s">
        <v>1115</v>
      </c>
      <c r="AF15" s="334"/>
      <c r="AG15" s="333" t="s">
        <v>1115</v>
      </c>
      <c r="AH15" s="334"/>
      <c r="AI15" s="333" t="s">
        <v>1115</v>
      </c>
      <c r="AJ15" s="334"/>
      <c r="AK15" s="333" t="s">
        <v>1115</v>
      </c>
      <c r="AL15" s="334"/>
      <c r="AM15" s="333" t="s">
        <v>1115</v>
      </c>
      <c r="AN15" s="334"/>
      <c r="AO15" s="141" t="s">
        <v>1126</v>
      </c>
      <c r="AP15" s="331" t="s">
        <v>1127</v>
      </c>
    </row>
    <row r="16" spans="1:42" ht="15.75" customHeight="1" thickBot="1" x14ac:dyDescent="0.4">
      <c r="B16" s="86"/>
      <c r="C16" s="558" t="s">
        <v>1142</v>
      </c>
      <c r="D16" s="559"/>
      <c r="E16" s="559"/>
      <c r="F16" s="560"/>
      <c r="J16" s="2"/>
      <c r="K16" s="482"/>
      <c r="L16" s="483"/>
      <c r="M16" s="568"/>
      <c r="N16" s="569"/>
      <c r="O16" s="569"/>
      <c r="P16" s="569"/>
      <c r="Q16" s="569"/>
      <c r="R16" s="569"/>
      <c r="S16" s="569"/>
      <c r="T16" s="569"/>
      <c r="U16" s="569"/>
      <c r="V16" s="569"/>
      <c r="W16" s="569"/>
      <c r="X16" s="572"/>
      <c r="Y16"/>
      <c r="Z16" s="477"/>
      <c r="AA16" s="478"/>
      <c r="AB16" s="479"/>
      <c r="AC16" s="382"/>
      <c r="AD16" s="85"/>
      <c r="AE16" s="142" t="s">
        <v>1116</v>
      </c>
      <c r="AF16" s="142" t="s">
        <v>1122</v>
      </c>
      <c r="AG16" s="142" t="s">
        <v>1117</v>
      </c>
      <c r="AH16" s="142" t="s">
        <v>1123</v>
      </c>
      <c r="AI16" s="115" t="s">
        <v>1118</v>
      </c>
      <c r="AJ16" s="142" t="s">
        <v>1124</v>
      </c>
      <c r="AK16" s="142" t="s">
        <v>1119</v>
      </c>
      <c r="AL16" s="142" t="s">
        <v>1125</v>
      </c>
      <c r="AM16" s="142" t="s">
        <v>1120</v>
      </c>
      <c r="AN16" s="142" t="s">
        <v>1121</v>
      </c>
      <c r="AO16" s="142" t="s">
        <v>1121</v>
      </c>
      <c r="AP16" s="332"/>
    </row>
    <row r="17" spans="2:42" ht="27" customHeight="1" thickTop="1" thickBot="1" x14ac:dyDescent="0.4">
      <c r="B17" s="86"/>
      <c r="C17" s="561"/>
      <c r="D17" s="562"/>
      <c r="E17" s="562"/>
      <c r="F17" s="563"/>
      <c r="J17" s="2"/>
      <c r="K17" s="550" t="str">
        <f>C7</f>
        <v/>
      </c>
      <c r="L17" s="551"/>
      <c r="M17" s="341" t="s">
        <v>1111</v>
      </c>
      <c r="N17" s="342"/>
      <c r="O17" s="343"/>
      <c r="P17" s="118">
        <f>D32</f>
        <v>0</v>
      </c>
      <c r="Q17" s="119"/>
      <c r="R17" s="120">
        <f>E32</f>
        <v>0</v>
      </c>
      <c r="S17" s="118">
        <f>D26</f>
        <v>0</v>
      </c>
      <c r="T17" s="119"/>
      <c r="U17" s="120">
        <f>E26</f>
        <v>0</v>
      </c>
      <c r="V17" s="118">
        <f>D20</f>
        <v>0</v>
      </c>
      <c r="W17" s="119"/>
      <c r="X17" s="121">
        <f>E20</f>
        <v>0</v>
      </c>
      <c r="Y17"/>
      <c r="Z17" s="122">
        <f>P17+S17+V17</f>
        <v>0</v>
      </c>
      <c r="AA17" s="123"/>
      <c r="AB17" s="124">
        <f>R17+U17+X17</f>
        <v>0</v>
      </c>
      <c r="AC17" s="389" t="e">
        <f>AP17</f>
        <v>#DIV/0!</v>
      </c>
      <c r="AD17" s="116"/>
      <c r="AE17" s="328">
        <f>AA18</f>
        <v>0.03</v>
      </c>
      <c r="AF17" s="328">
        <f>RANK(AE17,AE$17:AE$28,0)</f>
        <v>1</v>
      </c>
      <c r="AG17" s="335" t="e">
        <f>AB19</f>
        <v>#DIV/0!</v>
      </c>
      <c r="AH17" s="328" t="e">
        <f>RANK(AG17,AG$17:AG$28,0)</f>
        <v>#DIV/0!</v>
      </c>
      <c r="AI17" s="335" t="e">
        <f>MAX(R19,U19,X19)</f>
        <v>#DIV/0!</v>
      </c>
      <c r="AJ17" s="328" t="e">
        <f>RANK(AI17,AI$17:AI$28)</f>
        <v>#DIV/0!</v>
      </c>
      <c r="AK17" s="328">
        <f>Z19</f>
        <v>0</v>
      </c>
      <c r="AL17" s="328">
        <f>RANK(AK17,AK$17:AK$28)</f>
        <v>1</v>
      </c>
      <c r="AM17" s="328" t="e">
        <f>(AF17*1000)+(AH17*100)+(AJ17*10)+(AL17*1)</f>
        <v>#DIV/0!</v>
      </c>
      <c r="AN17" s="338" t="e">
        <f>AM17</f>
        <v>#DIV/0!</v>
      </c>
      <c r="AO17" s="328" t="e">
        <f>RANK(AN17,AN$17:AN$28,1)</f>
        <v>#DIV/0!</v>
      </c>
      <c r="AP17" s="328" t="e">
        <f>RANK(AO17,AO$17:AO$28,1)</f>
        <v>#DIV/0!</v>
      </c>
    </row>
    <row r="18" spans="2:42" ht="27" customHeight="1" thickBot="1" x14ac:dyDescent="0.4">
      <c r="B18" s="86"/>
      <c r="F18" s="87"/>
      <c r="J18" s="85"/>
      <c r="K18" s="552"/>
      <c r="L18" s="553"/>
      <c r="M18" s="341"/>
      <c r="N18" s="342"/>
      <c r="O18" s="343"/>
      <c r="P18" s="125"/>
      <c r="Q18" s="126">
        <f>IF(R17&lt;1,0.01,IF(P17&gt;M20,2,IF(P17=M20,1,0)))</f>
        <v>0.01</v>
      </c>
      <c r="R18" s="127"/>
      <c r="S18" s="125"/>
      <c r="T18" s="126">
        <f>IF(U17&lt;1,0.01,IF(S17&gt;M23,2,IF(S17=M23,1,0)))</f>
        <v>0.01</v>
      </c>
      <c r="U18" s="127"/>
      <c r="V18" s="125"/>
      <c r="W18" s="126">
        <f>IF(X17&lt;1,0.01,IF(V17&gt;M26,2,IF(V17=M26,1,0)))</f>
        <v>0.01</v>
      </c>
      <c r="X18" s="128"/>
      <c r="Y18"/>
      <c r="Z18" s="129"/>
      <c r="AA18" s="130">
        <f>Q18+T18+W18</f>
        <v>0.03</v>
      </c>
      <c r="AB18" s="128"/>
      <c r="AC18" s="390"/>
      <c r="AD18" s="117"/>
      <c r="AE18" s="329"/>
      <c r="AF18" s="329"/>
      <c r="AG18" s="336"/>
      <c r="AH18" s="329"/>
      <c r="AI18" s="336"/>
      <c r="AJ18" s="329"/>
      <c r="AK18" s="329"/>
      <c r="AL18" s="329"/>
      <c r="AM18" s="329"/>
      <c r="AN18" s="339"/>
      <c r="AO18" s="329"/>
      <c r="AP18" s="329"/>
    </row>
    <row r="19" spans="2:42" ht="27" customHeight="1" thickBot="1" x14ac:dyDescent="0.4">
      <c r="B19" s="86"/>
      <c r="D19" s="72" t="s">
        <v>4</v>
      </c>
      <c r="E19" s="73" t="s">
        <v>5</v>
      </c>
      <c r="F19" s="96" t="s">
        <v>6</v>
      </c>
      <c r="J19" s="85"/>
      <c r="K19" s="554"/>
      <c r="L19" s="555"/>
      <c r="M19" s="344"/>
      <c r="N19" s="345"/>
      <c r="O19" s="346"/>
      <c r="P19" s="131">
        <f>F32</f>
        <v>0</v>
      </c>
      <c r="Q19" s="132"/>
      <c r="R19" s="133" t="e">
        <f>P17/R17</f>
        <v>#DIV/0!</v>
      </c>
      <c r="S19" s="131">
        <f>F26</f>
        <v>0</v>
      </c>
      <c r="T19" s="132"/>
      <c r="U19" s="133" t="e">
        <f>S17/U17</f>
        <v>#DIV/0!</v>
      </c>
      <c r="V19" s="131">
        <f>F20</f>
        <v>0</v>
      </c>
      <c r="W19" s="132"/>
      <c r="X19" s="134" t="e">
        <f>V17/X17</f>
        <v>#DIV/0!</v>
      </c>
      <c r="Y19"/>
      <c r="Z19" s="135">
        <f>MAX(P19,S19,V19)</f>
        <v>0</v>
      </c>
      <c r="AA19" s="136"/>
      <c r="AB19" s="137" t="e">
        <f>Z17/AB17</f>
        <v>#DIV/0!</v>
      </c>
      <c r="AC19" s="391"/>
      <c r="AD19" s="117"/>
      <c r="AE19" s="330"/>
      <c r="AF19" s="330"/>
      <c r="AG19" s="337"/>
      <c r="AH19" s="330"/>
      <c r="AI19" s="337"/>
      <c r="AJ19" s="330"/>
      <c r="AK19" s="330"/>
      <c r="AL19" s="330"/>
      <c r="AM19" s="330"/>
      <c r="AN19" s="340"/>
      <c r="AO19" s="330"/>
      <c r="AP19" s="330"/>
    </row>
    <row r="20" spans="2:42" ht="27" customHeight="1" thickTop="1" x14ac:dyDescent="0.35">
      <c r="B20" s="392" t="s">
        <v>7</v>
      </c>
      <c r="C20" s="101" t="str">
        <f>C7</f>
        <v/>
      </c>
      <c r="D20" s="91"/>
      <c r="E20" s="394"/>
      <c r="F20" s="97"/>
      <c r="G20" s="84"/>
      <c r="H20" s="88"/>
      <c r="K20" s="550" t="str">
        <f>C8</f>
        <v/>
      </c>
      <c r="L20" s="551"/>
      <c r="M20" s="118">
        <f>D33</f>
        <v>0</v>
      </c>
      <c r="N20" s="138"/>
      <c r="O20" s="120">
        <f>E32</f>
        <v>0</v>
      </c>
      <c r="P20" s="347" t="s">
        <v>1112</v>
      </c>
      <c r="Q20" s="348"/>
      <c r="R20" s="349"/>
      <c r="S20" s="118">
        <f>D23</f>
        <v>0</v>
      </c>
      <c r="T20" s="138"/>
      <c r="U20" s="120">
        <f>E23</f>
        <v>0</v>
      </c>
      <c r="V20" s="118">
        <f>D30</f>
        <v>0</v>
      </c>
      <c r="W20" s="138"/>
      <c r="X20" s="121">
        <f>E29</f>
        <v>0</v>
      </c>
      <c r="Y20"/>
      <c r="Z20" s="122">
        <f>M20+S20+V20</f>
        <v>0</v>
      </c>
      <c r="AA20" s="123"/>
      <c r="AB20" s="124">
        <f>O20+U20+X20</f>
        <v>0</v>
      </c>
      <c r="AC20" s="389" t="e">
        <f t="shared" ref="AC20" si="0">AP20</f>
        <v>#DIV/0!</v>
      </c>
      <c r="AD20" s="116"/>
      <c r="AE20" s="328">
        <f t="shared" ref="AE20" si="1">AA21</f>
        <v>0.03</v>
      </c>
      <c r="AF20" s="328">
        <f t="shared" ref="AF20" si="2">RANK(AE20,AE$17:AE$28,0)</f>
        <v>1</v>
      </c>
      <c r="AG20" s="335" t="e">
        <f t="shared" ref="AG20" si="3">AB22</f>
        <v>#DIV/0!</v>
      </c>
      <c r="AH20" s="328" t="e">
        <f t="shared" ref="AH20" si="4">RANK(AG20,AG$17:AG$28,0)</f>
        <v>#DIV/0!</v>
      </c>
      <c r="AI20" s="335" t="e">
        <f>MAX(O22,U22,X22)</f>
        <v>#DIV/0!</v>
      </c>
      <c r="AJ20" s="328" t="e">
        <f t="shared" ref="AJ20" si="5">RANK(AI20,AI$17:AI$28)</f>
        <v>#DIV/0!</v>
      </c>
      <c r="AK20" s="328">
        <f>Z22</f>
        <v>0</v>
      </c>
      <c r="AL20" s="328">
        <f t="shared" ref="AL20" si="6">RANK(AK20,AK$17:AK$28)</f>
        <v>1</v>
      </c>
      <c r="AM20" s="328" t="e">
        <f t="shared" ref="AM20" si="7">(AF20*1000)+(AH20*100)+(AJ20*10)+(AL20*1)</f>
        <v>#DIV/0!</v>
      </c>
      <c r="AN20" s="338" t="e">
        <f t="shared" ref="AN20" si="8">AM20</f>
        <v>#DIV/0!</v>
      </c>
      <c r="AO20" s="328" t="e">
        <f t="shared" ref="AO20:AP20" si="9">RANK(AN20,AN$17:AN$28,1)</f>
        <v>#DIV/0!</v>
      </c>
      <c r="AP20" s="328" t="e">
        <f t="shared" si="9"/>
        <v>#DIV/0!</v>
      </c>
    </row>
    <row r="21" spans="2:42" ht="27" customHeight="1" thickBot="1" x14ac:dyDescent="0.4">
      <c r="B21" s="393"/>
      <c r="C21" s="102" t="str">
        <f>C10</f>
        <v/>
      </c>
      <c r="D21" s="92"/>
      <c r="E21" s="395"/>
      <c r="F21" s="98"/>
      <c r="G21" s="84"/>
      <c r="H21" s="88"/>
      <c r="K21" s="552"/>
      <c r="L21" s="553"/>
      <c r="M21" s="119"/>
      <c r="N21" s="126">
        <f>IF(R17&gt;0,2-Q18,0.01)</f>
        <v>0.01</v>
      </c>
      <c r="O21" s="127"/>
      <c r="P21" s="350"/>
      <c r="Q21" s="351"/>
      <c r="R21" s="352"/>
      <c r="S21" s="125"/>
      <c r="T21" s="126">
        <f>IF(U20&lt;1,0.01,IF(S20&gt;P23,2,IF(S20=P23,1,0)))</f>
        <v>0.01</v>
      </c>
      <c r="U21" s="127"/>
      <c r="V21" s="125"/>
      <c r="W21" s="126">
        <f>IF(X20&lt;1,0.01,IF(V20&gt;P26,2,IF(V20=P26,1,0)))</f>
        <v>0.01</v>
      </c>
      <c r="X21" s="128"/>
      <c r="Y21"/>
      <c r="Z21" s="129"/>
      <c r="AA21" s="130">
        <f>N21+T21+W21</f>
        <v>0.03</v>
      </c>
      <c r="AB21" s="128"/>
      <c r="AC21" s="390"/>
      <c r="AD21" s="117"/>
      <c r="AE21" s="329"/>
      <c r="AF21" s="329"/>
      <c r="AG21" s="336"/>
      <c r="AH21" s="329"/>
      <c r="AI21" s="336"/>
      <c r="AJ21" s="329"/>
      <c r="AK21" s="329"/>
      <c r="AL21" s="329"/>
      <c r="AM21" s="329"/>
      <c r="AN21" s="339"/>
      <c r="AO21" s="329"/>
      <c r="AP21" s="329"/>
    </row>
    <row r="22" spans="2:42" ht="27" customHeight="1" thickBot="1" x14ac:dyDescent="0.4">
      <c r="B22" s="86"/>
      <c r="D22" s="2"/>
      <c r="E22" s="2"/>
      <c r="F22" s="89"/>
      <c r="H22" s="67"/>
      <c r="K22" s="554"/>
      <c r="L22" s="555"/>
      <c r="M22" s="131">
        <f>F33</f>
        <v>0</v>
      </c>
      <c r="N22" s="132"/>
      <c r="O22" s="133" t="e">
        <f>M20/O20</f>
        <v>#DIV/0!</v>
      </c>
      <c r="P22" s="353"/>
      <c r="Q22" s="354"/>
      <c r="R22" s="355"/>
      <c r="S22" s="131">
        <f>F23</f>
        <v>0</v>
      </c>
      <c r="T22" s="132"/>
      <c r="U22" s="133" t="e">
        <f>S20/U20</f>
        <v>#DIV/0!</v>
      </c>
      <c r="V22" s="131">
        <f>F30</f>
        <v>0</v>
      </c>
      <c r="W22" s="132"/>
      <c r="X22" s="134" t="e">
        <f>V20/X20</f>
        <v>#DIV/0!</v>
      </c>
      <c r="Y22"/>
      <c r="Z22" s="135">
        <f>MAXA(M22,S22,V22)</f>
        <v>0</v>
      </c>
      <c r="AA22" s="136"/>
      <c r="AB22" s="137" t="e">
        <f>Z20/AB20</f>
        <v>#DIV/0!</v>
      </c>
      <c r="AC22" s="391"/>
      <c r="AD22" s="117"/>
      <c r="AE22" s="330"/>
      <c r="AF22" s="330"/>
      <c r="AG22" s="337"/>
      <c r="AH22" s="330"/>
      <c r="AI22" s="337"/>
      <c r="AJ22" s="330"/>
      <c r="AK22" s="330"/>
      <c r="AL22" s="330"/>
      <c r="AM22" s="330"/>
      <c r="AN22" s="340"/>
      <c r="AO22" s="330"/>
      <c r="AP22" s="330"/>
    </row>
    <row r="23" spans="2:42" ht="27" customHeight="1" thickTop="1" x14ac:dyDescent="0.35">
      <c r="B23" s="392" t="s">
        <v>8</v>
      </c>
      <c r="C23" s="101" t="str">
        <f>C8</f>
        <v/>
      </c>
      <c r="D23" s="91"/>
      <c r="E23" s="394"/>
      <c r="F23" s="97"/>
      <c r="G23" s="84"/>
      <c r="H23" s="88"/>
      <c r="K23" s="550" t="str">
        <f>C9</f>
        <v/>
      </c>
      <c r="L23" s="551"/>
      <c r="M23" s="118">
        <f>D27</f>
        <v>0</v>
      </c>
      <c r="N23" s="138"/>
      <c r="O23" s="120">
        <f>E26</f>
        <v>0</v>
      </c>
      <c r="P23" s="118">
        <f>D24</f>
        <v>0</v>
      </c>
      <c r="Q23" s="138"/>
      <c r="R23" s="120">
        <f>E23</f>
        <v>0</v>
      </c>
      <c r="S23" s="356" t="s">
        <v>1113</v>
      </c>
      <c r="T23" s="357"/>
      <c r="U23" s="358"/>
      <c r="V23" s="118">
        <f>D35</f>
        <v>0</v>
      </c>
      <c r="W23" s="138"/>
      <c r="X23" s="121">
        <f>E35</f>
        <v>0</v>
      </c>
      <c r="Y23"/>
      <c r="Z23" s="122">
        <f>M23+P23+V23</f>
        <v>0</v>
      </c>
      <c r="AA23" s="123"/>
      <c r="AB23" s="124">
        <f>O23+R23+X23</f>
        <v>0</v>
      </c>
      <c r="AC23" s="389" t="e">
        <f t="shared" ref="AC23" si="10">AP23</f>
        <v>#DIV/0!</v>
      </c>
      <c r="AD23" s="116"/>
      <c r="AE23" s="328">
        <f t="shared" ref="AE23" si="11">AA24</f>
        <v>0.03</v>
      </c>
      <c r="AF23" s="328">
        <f t="shared" ref="AF23" si="12">RANK(AE23,AE$17:AE$28,0)</f>
        <v>1</v>
      </c>
      <c r="AG23" s="335" t="e">
        <f t="shared" ref="AG23" si="13">AB25</f>
        <v>#DIV/0!</v>
      </c>
      <c r="AH23" s="328" t="e">
        <f t="shared" ref="AH23" si="14">RANK(AG23,AG$17:AG$28,0)</f>
        <v>#DIV/0!</v>
      </c>
      <c r="AI23" s="335" t="e">
        <f>MAX(O25,R25,X25)</f>
        <v>#DIV/0!</v>
      </c>
      <c r="AJ23" s="328" t="e">
        <f t="shared" ref="AJ23" si="15">RANK(AI23,AI$17:AI$28)</f>
        <v>#DIV/0!</v>
      </c>
      <c r="AK23" s="328">
        <f>Z25</f>
        <v>0</v>
      </c>
      <c r="AL23" s="328">
        <f t="shared" ref="AL23" si="16">RANK(AK23,AK$17:AK$28)</f>
        <v>1</v>
      </c>
      <c r="AM23" s="328" t="e">
        <f t="shared" ref="AM23" si="17">(AF23*1000)+(AH23*100)+(AJ23*10)+(AL23*1)</f>
        <v>#DIV/0!</v>
      </c>
      <c r="AN23" s="338" t="e">
        <f t="shared" ref="AN23" si="18">AM23</f>
        <v>#DIV/0!</v>
      </c>
      <c r="AO23" s="328" t="e">
        <f t="shared" ref="AO23:AP23" si="19">RANK(AN23,AN$17:AN$28,1)</f>
        <v>#DIV/0!</v>
      </c>
      <c r="AP23" s="328" t="e">
        <f t="shared" si="19"/>
        <v>#DIV/0!</v>
      </c>
    </row>
    <row r="24" spans="2:42" ht="27" customHeight="1" thickBot="1" x14ac:dyDescent="0.4">
      <c r="B24" s="393"/>
      <c r="C24" s="102" t="str">
        <f>C9</f>
        <v/>
      </c>
      <c r="D24" s="92"/>
      <c r="E24" s="395"/>
      <c r="F24" s="98"/>
      <c r="G24" s="84"/>
      <c r="H24" s="88"/>
      <c r="K24" s="552"/>
      <c r="L24" s="553"/>
      <c r="M24" s="119"/>
      <c r="N24" s="126">
        <f>IF(U17&gt;0,2-T18,0.01)</f>
        <v>0.01</v>
      </c>
      <c r="O24" s="194"/>
      <c r="P24" s="125"/>
      <c r="Q24" s="126">
        <f>IF(U20&gt;0,2-T21,0.01)</f>
        <v>0.01</v>
      </c>
      <c r="R24" s="127"/>
      <c r="S24" s="359"/>
      <c r="T24" s="360"/>
      <c r="U24" s="361"/>
      <c r="V24" s="125"/>
      <c r="W24" s="126">
        <f>IF(X23&lt;1,0.01,IF(V23&gt;S26,2,IF(V23=S26,1,0)))</f>
        <v>0.01</v>
      </c>
      <c r="X24" s="128"/>
      <c r="Y24"/>
      <c r="Z24" s="129"/>
      <c r="AA24" s="130">
        <f>N24+Q24+W24</f>
        <v>0.03</v>
      </c>
      <c r="AB24" s="128"/>
      <c r="AC24" s="390"/>
      <c r="AD24" s="117"/>
      <c r="AE24" s="329"/>
      <c r="AF24" s="329"/>
      <c r="AG24" s="336"/>
      <c r="AH24" s="329"/>
      <c r="AI24" s="336"/>
      <c r="AJ24" s="329"/>
      <c r="AK24" s="329"/>
      <c r="AL24" s="329"/>
      <c r="AM24" s="329"/>
      <c r="AN24" s="339"/>
      <c r="AO24" s="329"/>
      <c r="AP24" s="329"/>
    </row>
    <row r="25" spans="2:42" ht="27" customHeight="1" thickBot="1" x14ac:dyDescent="0.4">
      <c r="B25" s="86"/>
      <c r="D25" s="2"/>
      <c r="E25" s="2"/>
      <c r="F25" s="89"/>
      <c r="H25" s="67"/>
      <c r="K25" s="554"/>
      <c r="L25" s="555"/>
      <c r="M25" s="131">
        <f>F27</f>
        <v>0</v>
      </c>
      <c r="N25" s="132"/>
      <c r="O25" s="133" t="e">
        <f>M23/O23</f>
        <v>#DIV/0!</v>
      </c>
      <c r="P25" s="131">
        <f>F24</f>
        <v>0</v>
      </c>
      <c r="Q25" s="132"/>
      <c r="R25" s="133" t="e">
        <f>P23/R23</f>
        <v>#DIV/0!</v>
      </c>
      <c r="S25" s="362"/>
      <c r="T25" s="363"/>
      <c r="U25" s="364"/>
      <c r="V25" s="131">
        <f>F35</f>
        <v>0</v>
      </c>
      <c r="W25" s="132"/>
      <c r="X25" s="134" t="e">
        <f>V23/X23</f>
        <v>#DIV/0!</v>
      </c>
      <c r="Y25"/>
      <c r="Z25" s="135">
        <f>MAXA(M25,P25,V25)</f>
        <v>0</v>
      </c>
      <c r="AA25" s="136"/>
      <c r="AB25" s="137" t="e">
        <f>Z23/AB23</f>
        <v>#DIV/0!</v>
      </c>
      <c r="AC25" s="391"/>
      <c r="AD25" s="117"/>
      <c r="AE25" s="330"/>
      <c r="AF25" s="330"/>
      <c r="AG25" s="337"/>
      <c r="AH25" s="330"/>
      <c r="AI25" s="337"/>
      <c r="AJ25" s="330"/>
      <c r="AK25" s="330"/>
      <c r="AL25" s="330"/>
      <c r="AM25" s="330"/>
      <c r="AN25" s="340"/>
      <c r="AO25" s="330"/>
      <c r="AP25" s="330"/>
    </row>
    <row r="26" spans="2:42" ht="27" customHeight="1" thickTop="1" x14ac:dyDescent="0.35">
      <c r="B26" s="392" t="s">
        <v>9</v>
      </c>
      <c r="C26" s="101" t="str">
        <f>C7</f>
        <v/>
      </c>
      <c r="D26" s="91"/>
      <c r="E26" s="394"/>
      <c r="F26" s="97"/>
      <c r="G26" s="84"/>
      <c r="H26" s="88"/>
      <c r="K26" s="550" t="str">
        <f>C10</f>
        <v/>
      </c>
      <c r="L26" s="551"/>
      <c r="M26" s="118">
        <f>D21</f>
        <v>0</v>
      </c>
      <c r="N26" s="138"/>
      <c r="O26" s="120">
        <f>E20</f>
        <v>0</v>
      </c>
      <c r="P26" s="118">
        <f>D29</f>
        <v>0</v>
      </c>
      <c r="Q26" s="138"/>
      <c r="R26" s="120">
        <f>E29</f>
        <v>0</v>
      </c>
      <c r="S26" s="118">
        <f>D36</f>
        <v>0</v>
      </c>
      <c r="T26" s="138"/>
      <c r="U26" s="120">
        <f>E35</f>
        <v>0</v>
      </c>
      <c r="V26" s="422"/>
      <c r="W26" s="423"/>
      <c r="X26" s="424"/>
      <c r="Y26"/>
      <c r="Z26" s="122">
        <f>M26+P26+S26</f>
        <v>0</v>
      </c>
      <c r="AA26" s="123"/>
      <c r="AB26" s="124">
        <f>O26+R26+U26</f>
        <v>0</v>
      </c>
      <c r="AC26" s="389" t="e">
        <f t="shared" ref="AC26" si="20">AP26</f>
        <v>#DIV/0!</v>
      </c>
      <c r="AD26" s="116"/>
      <c r="AE26" s="328">
        <f t="shared" ref="AE26" si="21">AA27</f>
        <v>0.03</v>
      </c>
      <c r="AF26" s="328">
        <f t="shared" ref="AF26" si="22">RANK(AE26,AE$17:AE$28,0)</f>
        <v>1</v>
      </c>
      <c r="AG26" s="335" t="e">
        <f t="shared" ref="AG26" si="23">AB28</f>
        <v>#DIV/0!</v>
      </c>
      <c r="AH26" s="328" t="e">
        <f t="shared" ref="AH26" si="24">RANK(AG26,AG$17:AG$28,0)</f>
        <v>#DIV/0!</v>
      </c>
      <c r="AI26" s="335" t="e">
        <f>MAX(O28,R28,U28)</f>
        <v>#DIV/0!</v>
      </c>
      <c r="AJ26" s="328" t="e">
        <f t="shared" ref="AJ26" si="25">RANK(AI26,AI$17:AI$28)</f>
        <v>#DIV/0!</v>
      </c>
      <c r="AK26" s="328">
        <f>Z28</f>
        <v>0</v>
      </c>
      <c r="AL26" s="328">
        <f t="shared" ref="AL26" si="26">RANK(AK26,AK$17:AK$28)</f>
        <v>1</v>
      </c>
      <c r="AM26" s="328" t="e">
        <f t="shared" ref="AM26" si="27">(AF26*1000)+(AH26*100)+(AJ26*10)+(AL26*1)</f>
        <v>#DIV/0!</v>
      </c>
      <c r="AN26" s="338" t="e">
        <f t="shared" ref="AN26" si="28">AM26</f>
        <v>#DIV/0!</v>
      </c>
      <c r="AO26" s="328" t="e">
        <f t="shared" ref="AO26:AP26" si="29">RANK(AN26,AN$17:AN$28,1)</f>
        <v>#DIV/0!</v>
      </c>
      <c r="AP26" s="328" t="e">
        <f t="shared" si="29"/>
        <v>#DIV/0!</v>
      </c>
    </row>
    <row r="27" spans="2:42" ht="26.25" customHeight="1" thickBot="1" x14ac:dyDescent="0.4">
      <c r="B27" s="393"/>
      <c r="C27" s="102" t="str">
        <f>C9</f>
        <v/>
      </c>
      <c r="D27" s="92"/>
      <c r="E27" s="395"/>
      <c r="F27" s="98"/>
      <c r="G27" s="84"/>
      <c r="H27" s="88"/>
      <c r="K27" s="552"/>
      <c r="L27" s="553"/>
      <c r="M27" s="119"/>
      <c r="N27" s="126">
        <f>IF(X17&gt;0,2-W18,0.01)</f>
        <v>0.01</v>
      </c>
      <c r="O27" s="127"/>
      <c r="P27" s="125"/>
      <c r="Q27" s="126">
        <f>IF(X20&gt;0,2-W21,0.01)</f>
        <v>0.01</v>
      </c>
      <c r="R27" s="127"/>
      <c r="S27" s="125"/>
      <c r="T27" s="126">
        <f>IF(X23&gt;0,2-W24,0.01)</f>
        <v>0.01</v>
      </c>
      <c r="U27" s="127"/>
      <c r="V27" s="425"/>
      <c r="W27" s="426"/>
      <c r="X27" s="427"/>
      <c r="Y27"/>
      <c r="Z27" s="129"/>
      <c r="AA27" s="130">
        <f>N27+Q27+T27</f>
        <v>0.03</v>
      </c>
      <c r="AB27" s="128"/>
      <c r="AC27" s="390"/>
      <c r="AD27" s="117"/>
      <c r="AE27" s="329"/>
      <c r="AF27" s="329"/>
      <c r="AG27" s="336"/>
      <c r="AH27" s="329"/>
      <c r="AI27" s="336"/>
      <c r="AJ27" s="329"/>
      <c r="AK27" s="329"/>
      <c r="AL27" s="329"/>
      <c r="AM27" s="329"/>
      <c r="AN27" s="339"/>
      <c r="AO27" s="329"/>
      <c r="AP27" s="329"/>
    </row>
    <row r="28" spans="2:42" ht="27" customHeight="1" thickBot="1" x14ac:dyDescent="0.4">
      <c r="B28" s="86"/>
      <c r="F28" s="87"/>
      <c r="H28" s="67"/>
      <c r="K28" s="556"/>
      <c r="L28" s="557"/>
      <c r="M28" s="139">
        <f>F21</f>
        <v>0</v>
      </c>
      <c r="N28" s="136"/>
      <c r="O28" s="140" t="e">
        <f>M26/O26</f>
        <v>#DIV/0!</v>
      </c>
      <c r="P28" s="139">
        <f>F29</f>
        <v>0</v>
      </c>
      <c r="Q28" s="136"/>
      <c r="R28" s="140" t="e">
        <f>P26/R26</f>
        <v>#DIV/0!</v>
      </c>
      <c r="S28" s="139">
        <f>F36</f>
        <v>0</v>
      </c>
      <c r="T28" s="136"/>
      <c r="U28" s="140" t="e">
        <f>S26/U26</f>
        <v>#DIV/0!</v>
      </c>
      <c r="V28" s="428"/>
      <c r="W28" s="429"/>
      <c r="X28" s="430"/>
      <c r="Y28"/>
      <c r="Z28" s="135">
        <f>MAXA(M28,P28,S28)</f>
        <v>0</v>
      </c>
      <c r="AA28" s="136"/>
      <c r="AB28" s="137" t="e">
        <f>Z26/AB26</f>
        <v>#DIV/0!</v>
      </c>
      <c r="AC28" s="391"/>
      <c r="AD28" s="117"/>
      <c r="AE28" s="330"/>
      <c r="AF28" s="330"/>
      <c r="AG28" s="337"/>
      <c r="AH28" s="330"/>
      <c r="AI28" s="337"/>
      <c r="AJ28" s="330"/>
      <c r="AK28" s="330"/>
      <c r="AL28" s="330"/>
      <c r="AM28" s="330"/>
      <c r="AN28" s="340"/>
      <c r="AO28" s="330"/>
      <c r="AP28" s="330"/>
    </row>
    <row r="29" spans="2:42" ht="22.5" customHeight="1" thickTop="1" x14ac:dyDescent="0.35">
      <c r="B29" s="392" t="s">
        <v>25</v>
      </c>
      <c r="C29" s="101" t="str">
        <f>C10</f>
        <v/>
      </c>
      <c r="D29" s="91"/>
      <c r="E29" s="394"/>
      <c r="F29" s="97"/>
      <c r="G29" s="84"/>
      <c r="H29" s="88"/>
      <c r="AK29"/>
    </row>
    <row r="30" spans="2:42" ht="23.25" customHeight="1" thickBot="1" x14ac:dyDescent="0.4">
      <c r="B30" s="393"/>
      <c r="C30" s="102" t="str">
        <f>C8</f>
        <v/>
      </c>
      <c r="D30" s="92"/>
      <c r="E30" s="395"/>
      <c r="F30" s="98"/>
      <c r="G30" s="84"/>
      <c r="H30" s="88"/>
      <c r="M30" s="419" t="s">
        <v>40</v>
      </c>
      <c r="N30" s="420"/>
      <c r="O30" s="420"/>
      <c r="P30" s="420"/>
      <c r="Q30" s="420"/>
      <c r="R30" s="420"/>
      <c r="S30" s="420"/>
      <c r="T30" s="420"/>
      <c r="U30" s="420"/>
      <c r="V30" s="420"/>
      <c r="W30" s="420"/>
      <c r="X30" s="421"/>
      <c r="AK30"/>
    </row>
    <row r="31" spans="2:42" ht="29.25" customHeight="1" thickBot="1" x14ac:dyDescent="0.4">
      <c r="B31" s="86"/>
      <c r="D31" s="2"/>
      <c r="E31" s="2"/>
      <c r="F31" s="89"/>
      <c r="H31" s="67"/>
      <c r="AK31"/>
    </row>
    <row r="32" spans="2:42" ht="24.75" customHeight="1" x14ac:dyDescent="0.35">
      <c r="B32" s="392" t="s">
        <v>26</v>
      </c>
      <c r="C32" s="101" t="str">
        <f>C7</f>
        <v/>
      </c>
      <c r="D32" s="91"/>
      <c r="E32" s="394"/>
      <c r="F32" s="97"/>
      <c r="G32" s="84"/>
      <c r="H32" s="88"/>
      <c r="AK32"/>
    </row>
    <row r="33" spans="2:11" ht="22.5" customHeight="1" thickBot="1" x14ac:dyDescent="0.4">
      <c r="B33" s="393"/>
      <c r="C33" s="102" t="str">
        <f>C8</f>
        <v/>
      </c>
      <c r="D33" s="92"/>
      <c r="E33" s="395"/>
      <c r="F33" s="98"/>
      <c r="G33" s="84"/>
      <c r="H33" s="88"/>
      <c r="I33" s="2"/>
    </row>
    <row r="34" spans="2:11" ht="21" customHeight="1" thickBot="1" x14ac:dyDescent="0.4">
      <c r="B34" s="86"/>
      <c r="D34" s="2"/>
      <c r="E34" s="2"/>
      <c r="F34" s="99"/>
      <c r="H34" s="67"/>
      <c r="I34" s="2"/>
    </row>
    <row r="35" spans="2:11" ht="21" customHeight="1" x14ac:dyDescent="0.35">
      <c r="B35" s="392" t="s">
        <v>27</v>
      </c>
      <c r="C35" s="101" t="str">
        <f>C9</f>
        <v/>
      </c>
      <c r="D35" s="91"/>
      <c r="E35" s="394"/>
      <c r="F35" s="97"/>
      <c r="G35" s="84"/>
      <c r="H35" s="88"/>
      <c r="I35" s="2"/>
    </row>
    <row r="36" spans="2:11" ht="21" customHeight="1" thickBot="1" x14ac:dyDescent="0.4">
      <c r="B36" s="402"/>
      <c r="C36" s="103" t="str">
        <f>C10</f>
        <v/>
      </c>
      <c r="D36" s="92"/>
      <c r="E36" s="395"/>
      <c r="F36" s="98"/>
      <c r="G36" s="84"/>
      <c r="H36" s="88"/>
      <c r="I36" s="2"/>
    </row>
    <row r="37" spans="2:11" ht="15" thickTop="1" x14ac:dyDescent="0.35">
      <c r="D37" s="2"/>
      <c r="E37" s="2"/>
      <c r="F37" s="2"/>
      <c r="H37" s="413" t="s">
        <v>11</v>
      </c>
      <c r="I37" s="414"/>
      <c r="J37" s="414"/>
      <c r="K37" s="415"/>
    </row>
    <row r="38" spans="2:11" ht="15" thickBot="1" x14ac:dyDescent="0.4">
      <c r="H38" s="416"/>
      <c r="I38" s="417"/>
      <c r="J38" s="417"/>
      <c r="K38" s="418"/>
    </row>
    <row r="39" spans="2:11" ht="15" thickTop="1" x14ac:dyDescent="0.35">
      <c r="B39" s="327" t="s">
        <v>13</v>
      </c>
      <c r="C39" s="449">
        <f>'Saisie des joueurs'!D5</f>
        <v>0</v>
      </c>
      <c r="D39" s="327"/>
      <c r="E39" s="327"/>
      <c r="F39" s="327"/>
      <c r="H39" s="407">
        <f>'Saisie des joueurs'!G11</f>
        <v>0</v>
      </c>
      <c r="I39" s="408"/>
      <c r="J39" s="408"/>
      <c r="K39" s="409"/>
    </row>
    <row r="40" spans="2:11" ht="15" thickBot="1" x14ac:dyDescent="0.4">
      <c r="B40" s="327"/>
      <c r="C40" s="450"/>
      <c r="D40" s="327"/>
      <c r="E40" s="327"/>
      <c r="F40" s="327"/>
      <c r="G40" s="36"/>
      <c r="H40" s="410"/>
      <c r="I40" s="411"/>
      <c r="J40" s="411"/>
      <c r="K40" s="412"/>
    </row>
    <row r="41" spans="2:11" ht="15.5" thickTop="1" thickBot="1" x14ac:dyDescent="0.4">
      <c r="J41" s="100"/>
    </row>
    <row r="42" spans="2:11" ht="14.5" customHeight="1" x14ac:dyDescent="0.35">
      <c r="B42" s="443" t="s">
        <v>12</v>
      </c>
      <c r="C42" s="444"/>
      <c r="D42" s="444"/>
      <c r="E42" s="444"/>
      <c r="F42" s="444"/>
      <c r="G42" s="444"/>
      <c r="H42" s="444"/>
      <c r="I42" s="444"/>
      <c r="J42" s="444"/>
      <c r="K42" s="445"/>
    </row>
    <row r="43" spans="2:11" ht="15" thickBot="1" x14ac:dyDescent="0.4">
      <c r="B43" s="446"/>
      <c r="C43" s="447"/>
      <c r="D43" s="447"/>
      <c r="E43" s="447"/>
      <c r="F43" s="447"/>
      <c r="G43" s="447"/>
      <c r="H43" s="447"/>
      <c r="I43" s="447"/>
      <c r="J43" s="447"/>
      <c r="K43" s="448"/>
    </row>
    <row r="44" spans="2:11" ht="18.75" customHeight="1" x14ac:dyDescent="0.35">
      <c r="B44" s="434"/>
      <c r="C44" s="435"/>
      <c r="D44" s="435"/>
      <c r="E44" s="435"/>
      <c r="F44" s="435"/>
      <c r="G44" s="435"/>
      <c r="H44" s="435"/>
      <c r="I44" s="435"/>
      <c r="J44" s="435"/>
      <c r="K44" s="436"/>
    </row>
    <row r="45" spans="2:11" ht="18.75" customHeight="1" x14ac:dyDescent="0.35">
      <c r="B45" s="437"/>
      <c r="C45" s="438"/>
      <c r="D45" s="438"/>
      <c r="E45" s="438"/>
      <c r="F45" s="438"/>
      <c r="G45" s="438"/>
      <c r="H45" s="438"/>
      <c r="I45" s="438"/>
      <c r="J45" s="438"/>
      <c r="K45" s="439"/>
    </row>
    <row r="46" spans="2:11" ht="18.75" customHeight="1" x14ac:dyDescent="0.35">
      <c r="B46" s="440"/>
      <c r="C46" s="441"/>
      <c r="D46" s="441"/>
      <c r="E46" s="441"/>
      <c r="F46" s="441"/>
      <c r="G46" s="441"/>
      <c r="H46" s="441"/>
      <c r="I46" s="441"/>
      <c r="J46" s="441"/>
      <c r="K46" s="442"/>
    </row>
    <row r="47" spans="2:11" ht="18.75" customHeight="1" x14ac:dyDescent="0.35">
      <c r="B47" s="437"/>
      <c r="C47" s="438"/>
      <c r="D47" s="438"/>
      <c r="E47" s="438"/>
      <c r="F47" s="438"/>
      <c r="G47" s="438"/>
      <c r="H47" s="438"/>
      <c r="I47" s="438"/>
      <c r="J47" s="438"/>
      <c r="K47" s="439"/>
    </row>
    <row r="48" spans="2:11" ht="18.75" customHeight="1" x14ac:dyDescent="0.35">
      <c r="B48" s="440"/>
      <c r="C48" s="441"/>
      <c r="D48" s="441"/>
      <c r="E48" s="441"/>
      <c r="F48" s="441"/>
      <c r="G48" s="441"/>
      <c r="H48" s="441"/>
      <c r="I48" s="441"/>
      <c r="J48" s="441"/>
      <c r="K48" s="442"/>
    </row>
    <row r="49" spans="2:11" ht="18.75" customHeight="1" x14ac:dyDescent="0.35">
      <c r="B49" s="437"/>
      <c r="C49" s="438"/>
      <c r="D49" s="438"/>
      <c r="E49" s="438"/>
      <c r="F49" s="438"/>
      <c r="G49" s="438"/>
      <c r="H49" s="438"/>
      <c r="I49" s="438"/>
      <c r="J49" s="438"/>
      <c r="K49" s="439"/>
    </row>
    <row r="50" spans="2:11" ht="18.75" customHeight="1" x14ac:dyDescent="0.35">
      <c r="B50" s="440"/>
      <c r="C50" s="441"/>
      <c r="D50" s="441"/>
      <c r="E50" s="441"/>
      <c r="F50" s="441"/>
      <c r="G50" s="441"/>
      <c r="H50" s="441"/>
      <c r="I50" s="441"/>
      <c r="J50" s="441"/>
      <c r="K50" s="442"/>
    </row>
    <row r="51" spans="2:11" ht="18.75" customHeight="1" thickBot="1" x14ac:dyDescent="0.4">
      <c r="B51" s="431"/>
      <c r="C51" s="432"/>
      <c r="D51" s="432"/>
      <c r="E51" s="432"/>
      <c r="F51" s="432"/>
      <c r="G51" s="432"/>
      <c r="H51" s="432"/>
      <c r="I51" s="432"/>
      <c r="J51" s="432"/>
      <c r="K51" s="433"/>
    </row>
    <row r="53" spans="2:11" x14ac:dyDescent="0.35">
      <c r="B53" s="306" t="s">
        <v>1108</v>
      </c>
      <c r="C53" s="306"/>
    </row>
    <row r="55" spans="2:11" ht="15" customHeight="1" x14ac:dyDescent="0.35"/>
    <row r="56" spans="2:11" ht="15.75" customHeight="1" x14ac:dyDescent="0.35"/>
    <row r="62" spans="2:11" ht="14.5" customHeight="1" x14ac:dyDescent="0.35">
      <c r="C62" s="74"/>
      <c r="D62" s="74"/>
      <c r="E62" s="74"/>
      <c r="F62" s="74"/>
    </row>
    <row r="63" spans="2:11" ht="14.5" customHeight="1" x14ac:dyDescent="0.35">
      <c r="C63" s="74"/>
      <c r="D63" s="74"/>
      <c r="E63" s="74"/>
      <c r="F63" s="74"/>
    </row>
  </sheetData>
  <sheetProtection algorithmName="SHA-512" hashValue="ZyTvk4QYkVUj7+lG12tSsmVKTpBjQgF7CWvztpggS5iFs15q+Y7CfptebXi7138G13RtMfwR5DBYv2Zoe8sUqg==" saltValue="1N96Z4yxFukfvqqFYqklog=="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17" priority="1" stopIfTrue="1" operator="equal">
      <formula>2</formula>
    </cfRule>
    <cfRule type="cellIs" dxfId="16" priority="2" stopIfTrue="1" operator="equal">
      <formula>1</formula>
    </cfRule>
    <cfRule type="cellIs" dxfId="15" priority="3" stopIfTrue="1" operator="equal">
      <formula>0</formula>
    </cfRule>
  </conditionalFormatting>
  <conditionalFormatting sqref="T18 W18 W21 W24 N27 Q27 T27 Q24 T21 Q18">
    <cfRule type="cellIs" dxfId="14" priority="4" stopIfTrue="1" operator="equal">
      <formula>2</formula>
    </cfRule>
    <cfRule type="cellIs" dxfId="13" priority="5" stopIfTrue="1" operator="equal">
      <formula>1</formula>
    </cfRule>
    <cfRule type="cellIs" dxfId="12"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5</vt:i4>
      </vt:variant>
    </vt:vector>
  </HeadingPairs>
  <TitlesOfParts>
    <vt:vector size="18" baseType="lpstr">
      <vt:lpstr>BOISSON</vt:lpstr>
      <vt:lpstr>CLUB</vt:lpstr>
      <vt:lpstr>DONNEES</vt:lpstr>
      <vt:lpstr>FICHE-JOUEUR</vt:lpstr>
      <vt:lpstr>Saisie des joueurs</vt:lpstr>
      <vt:lpstr>BILLARD 1</vt:lpstr>
      <vt:lpstr>BILLARD 2</vt:lpstr>
      <vt:lpstr>BILLARD 3</vt:lpstr>
      <vt:lpstr>BILLARD 4</vt:lpstr>
      <vt:lpstr>BILLARD 5</vt:lpstr>
      <vt:lpstr>BILLARD 6</vt:lpstr>
      <vt:lpstr>Distances</vt:lpstr>
      <vt:lpstr>Heures convocations</vt:lpstr>
      <vt:lpstr>ListeClub</vt:lpstr>
      <vt:lpstr>ListeJoueur</vt:lpstr>
      <vt:lpstr>BOISSON!Zone_d_impression</vt:lpstr>
      <vt:lpstr>Distances!Zone_d_impression</vt:lpstr>
      <vt:lpstr>'Saisie des joueurs'!Zone_d_impression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Perez</dc:creator>
  <cp:lastModifiedBy>Christian Perez</cp:lastModifiedBy>
  <cp:lastPrinted>2022-07-24T17:36:14Z</cp:lastPrinted>
  <dcterms:created xsi:type="dcterms:W3CDTF">2016-04-13T18:44:31Z</dcterms:created>
  <dcterms:modified xsi:type="dcterms:W3CDTF">2023-02-13T09:03:30Z</dcterms:modified>
</cp:coreProperties>
</file>